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705" yWindow="7995" windowWidth="19320" windowHeight="10005" tabRatio="708" activeTab="6"/>
  </bookViews>
  <sheets>
    <sheet name="Informacje ogólne" sheetId="11" r:id="rId1"/>
    <sheet name="budynki" sheetId="1" r:id="rId2"/>
    <sheet name="elektronika" sheetId="17" r:id="rId3"/>
    <sheet name="środki trwałe" sheetId="6" r:id="rId4"/>
    <sheet name="pojazdy " sheetId="5" r:id="rId5"/>
    <sheet name="Szkodowość" sheetId="9" r:id="rId6"/>
    <sheet name="lokalizacje" sheetId="16" r:id="rId7"/>
  </sheets>
  <definedNames>
    <definedName name="_xlnm._FilterDatabase" localSheetId="1" hidden="1">budynki!$A$4:$Z$74</definedName>
    <definedName name="_xlnm._FilterDatabase" localSheetId="2" hidden="1">elektronika!$4:$134</definedName>
    <definedName name="_xlnm.Print_Area" localSheetId="1">budynki!$A$1:$Z$74</definedName>
    <definedName name="_xlnm.Print_Area" localSheetId="2">elektronika!$A$1:$D$138</definedName>
    <definedName name="_xlnm.Print_Area" localSheetId="0">'Informacje ogólne'!$A$1:$K$13</definedName>
    <definedName name="_xlnm.Print_Area" localSheetId="6">lokalizacje!$A$1:$C$7</definedName>
    <definedName name="_xlnm.Print_Area" localSheetId="4">'pojazdy '!$A$1:$U$15</definedName>
    <definedName name="_xlnm.Print_Area" localSheetId="5">Szkodowość!$A$1:$E$27</definedName>
    <definedName name="_xlnm.Print_Area" localSheetId="3">'środki trwałe'!$A$1:$D$16</definedName>
  </definedNames>
  <calcPr calcId="114210" fullCalcOnLoad="1"/>
</workbook>
</file>

<file path=xl/calcChain.xml><?xml version="1.0" encoding="utf-8"?>
<calcChain xmlns="http://schemas.openxmlformats.org/spreadsheetml/2006/main">
  <c r="E14" i="9"/>
  <c r="D14"/>
  <c r="H73" i="1"/>
  <c r="H65"/>
  <c r="H51"/>
  <c r="D137" i="17"/>
  <c r="C16" i="6"/>
  <c r="H72" i="1"/>
  <c r="H68"/>
  <c r="H58"/>
  <c r="H54"/>
  <c r="D136" i="17"/>
  <c r="C15" i="6"/>
  <c r="C14"/>
  <c r="C13"/>
  <c r="C12"/>
  <c r="C11"/>
  <c r="C9"/>
  <c r="C8"/>
  <c r="C6"/>
  <c r="C4"/>
  <c r="D124" i="17"/>
  <c r="D138"/>
  <c r="D59"/>
  <c r="D129"/>
  <c r="D117"/>
  <c r="D103"/>
  <c r="D88"/>
  <c r="D79"/>
  <c r="D66"/>
  <c r="D54"/>
  <c r="D50"/>
  <c r="D29"/>
  <c r="D134"/>
  <c r="H61" i="1"/>
  <c r="D94" i="17"/>
  <c r="D121"/>
  <c r="D111"/>
  <c r="D99"/>
  <c r="D83"/>
  <c r="D62"/>
  <c r="D34"/>
  <c r="D73"/>
  <c r="D27" i="9"/>
</calcChain>
</file>

<file path=xl/sharedStrings.xml><?xml version="1.0" encoding="utf-8"?>
<sst xmlns="http://schemas.openxmlformats.org/spreadsheetml/2006/main" count="1012" uniqueCount="463">
  <si>
    <t>brak</t>
  </si>
  <si>
    <t>betonowe</t>
  </si>
  <si>
    <t>1. Urząd Gminy</t>
  </si>
  <si>
    <t>Wartość środków trwałych w Gminie Manowo</t>
  </si>
  <si>
    <t>sportowe</t>
  </si>
  <si>
    <t>edukacja</t>
  </si>
  <si>
    <t>lokalizacje</t>
  </si>
  <si>
    <t>Zabezpieczenia (znane zabezpieczenia p-poż i przeciw kradzieżowe)</t>
  </si>
  <si>
    <t>nie dotyczy</t>
  </si>
  <si>
    <t xml:space="preserve">nie </t>
  </si>
  <si>
    <t xml:space="preserve"> SPRZĘT ELEKTRONICZNY STACJONARNY ŁĄCZNIE</t>
  </si>
  <si>
    <t>MONITORING WIZYJNY ŁĄCZNIE</t>
  </si>
  <si>
    <t xml:space="preserve"> SPRZĘT ELEKTRONICZNY PRZENOŚNY ŁĄCZNIE</t>
  </si>
  <si>
    <t>Przed 1945</t>
  </si>
  <si>
    <t>Nie</t>
  </si>
  <si>
    <t>lokal użytkowy</t>
  </si>
  <si>
    <t>ŁĄCZNIE</t>
  </si>
  <si>
    <t>rodzaj wartości</t>
  </si>
  <si>
    <t xml:space="preserve">na działalność kulturalną </t>
  </si>
  <si>
    <t>przed 1945</t>
  </si>
  <si>
    <t>przeciwopżarowe, przeciwkradzieżowe</t>
  </si>
  <si>
    <t>Wyszewo 18</t>
  </si>
  <si>
    <t>Zespół komputerowy-biblioteka Bonin</t>
  </si>
  <si>
    <t>Komputer ADAX</t>
  </si>
  <si>
    <t>kamera- zestaw</t>
  </si>
  <si>
    <t>Gimnazjum w Manowie</t>
  </si>
  <si>
    <t>76-015 Manowo 37A</t>
  </si>
  <si>
    <t>499-03-53-690</t>
  </si>
  <si>
    <t>331006800</t>
  </si>
  <si>
    <t>8531A</t>
  </si>
  <si>
    <t>21</t>
  </si>
  <si>
    <t>2/200</t>
  </si>
  <si>
    <t>Budynek szkoły</t>
  </si>
  <si>
    <t>Edukacja</t>
  </si>
  <si>
    <t>1969-1980</t>
  </si>
  <si>
    <t>Sala gimnastyczna (sale lekcyjne z zapleczem+ siłownia)</t>
  </si>
  <si>
    <t>wewnętrzna instalacja hydrantowa i gaśnice ppoż., wewnętrzny System Dyskretnego Ostrzegania - Lex crimen</t>
  </si>
  <si>
    <t>Manowo 37A</t>
  </si>
  <si>
    <t>murowane</t>
  </si>
  <si>
    <t>żelbetonowe prefabrykowane</t>
  </si>
  <si>
    <t>o konstrukcji żelbetonowej prefabrykowany</t>
  </si>
  <si>
    <t xml:space="preserve">konstrukcja stalowa ,płyta warstwowa: system teriva, pokrycie papowe </t>
  </si>
  <si>
    <t>od rzeki - 500m, od stawu 50 m</t>
  </si>
  <si>
    <t>659 + 78 = 737</t>
  </si>
  <si>
    <t>2. Gminny Ośrodek Kultury</t>
  </si>
  <si>
    <t>3. Gimnazjum w Manowie</t>
  </si>
  <si>
    <t xml:space="preserve">Środowiskowy Dom Samopomocy w Manowie </t>
  </si>
  <si>
    <t xml:space="preserve">Manowo 12 A
76-015 Manowo </t>
  </si>
  <si>
    <t>Środowiskowy Dom Samopomocy</t>
  </si>
  <si>
    <t>budynek wielofunkcyjny</t>
  </si>
  <si>
    <t>Usługi opiekuńcze</t>
  </si>
  <si>
    <t>Kopiarka SHARP</t>
  </si>
  <si>
    <t>5.Środowiskowy Dom Samopomocy</t>
  </si>
  <si>
    <t>Notebook ASUS</t>
  </si>
  <si>
    <t>Laptop ASUS</t>
  </si>
  <si>
    <t xml:space="preserve">Środowiskowy Dom Samopomocy </t>
  </si>
  <si>
    <t>Szkoła Podstawowa Bonin</t>
  </si>
  <si>
    <t>Bonin 2, 76- 009 Bonin</t>
  </si>
  <si>
    <t>330386225</t>
  </si>
  <si>
    <t>8520Z</t>
  </si>
  <si>
    <t>6.  Szkoła Podstawowa Bonin</t>
  </si>
  <si>
    <t>Zestaw kina domowego</t>
  </si>
  <si>
    <t>komputer w bibliotece</t>
  </si>
  <si>
    <t>Laptop SONY</t>
  </si>
  <si>
    <t>Laptop WH 2012 JT0025</t>
  </si>
  <si>
    <t>laptopy w Sali komputerowej</t>
  </si>
  <si>
    <t>Straż Gminna w Manowie</t>
  </si>
  <si>
    <t>76-015 Manowo 58C</t>
  </si>
  <si>
    <t>7. Straż Gminna w Manowie</t>
  </si>
  <si>
    <t>maszt z klimatyzowaną obudową do fotoradaru</t>
  </si>
  <si>
    <t>fotoradar Fotorapid CM</t>
  </si>
  <si>
    <t>Szkoła Podstawowa Rosnowo</t>
  </si>
  <si>
    <t>499-03-53-879</t>
  </si>
  <si>
    <t>330386219</t>
  </si>
  <si>
    <t>76-042 Rosnowo 34</t>
  </si>
  <si>
    <t>22</t>
  </si>
  <si>
    <t>8010B</t>
  </si>
  <si>
    <t>10/200</t>
  </si>
  <si>
    <t>dla uczniów</t>
  </si>
  <si>
    <t>Szkoła Podstawowa</t>
  </si>
  <si>
    <t>placówka oswiatowa</t>
  </si>
  <si>
    <t>2 hydranty (na każdym poziomie), gaśnice</t>
  </si>
  <si>
    <t>Rosnowo 34</t>
  </si>
  <si>
    <t>konstrukcja drewniana</t>
  </si>
  <si>
    <t>jezioro - 300 m</t>
  </si>
  <si>
    <t>sprawna</t>
  </si>
  <si>
    <t>okna wykonane z PCV</t>
  </si>
  <si>
    <t>wymiana stolarki okiennej - 2006r.Prace naprawcze i wymiana pokrycia dachowego i rynien - 2006r. Wymiana instalacji elekrtycznej - 2009, 2012</t>
  </si>
  <si>
    <t>konstrukcja dachu drewniana
pokrycie wykonane z blachodachówki i blachy trapezowej</t>
  </si>
  <si>
    <t>ogrodzenie szkoły</t>
  </si>
  <si>
    <t>8.  Szkoła Podstawowa Rosnowo</t>
  </si>
  <si>
    <t>kopiarka cyfrowa</t>
  </si>
  <si>
    <t>Notebook DELL</t>
  </si>
  <si>
    <t>Wizualizer CP</t>
  </si>
  <si>
    <t>Mobilna tablica multimedialna</t>
  </si>
  <si>
    <t>tablica multimedialna Qomo</t>
  </si>
  <si>
    <t>Przedszkole w Rosnowie</t>
  </si>
  <si>
    <t>Rosnowo 10,  76-042 Rosnowo</t>
  </si>
  <si>
    <t>499-04-18-857</t>
  </si>
  <si>
    <t>331411557</t>
  </si>
  <si>
    <t>-------------</t>
  </si>
  <si>
    <t>9. Przedszkole w Rosnowie</t>
  </si>
  <si>
    <t>Urządzenie wielofunkcyjne LEXMARK</t>
  </si>
  <si>
    <t>Zestaw komputerowy DELL z serwerem</t>
  </si>
  <si>
    <t>Rejestrator TSCR100-U</t>
  </si>
  <si>
    <t>Laptop Lenovo IdeaPad</t>
  </si>
  <si>
    <t>Tablet z oprogramowaniem</t>
  </si>
  <si>
    <t>Okres ubezpieczenia AC i KR</t>
  </si>
  <si>
    <t xml:space="preserve">Wartość </t>
  </si>
  <si>
    <t>Przebieg</t>
  </si>
  <si>
    <t>czy budynek jest przeznaczony do rozbiórki? (TAK/NIE)</t>
  </si>
  <si>
    <t>Rodzaj materiałów budowlanych, z jakich wykonano budynek</t>
  </si>
  <si>
    <t>mury</t>
  </si>
  <si>
    <t>stropy</t>
  </si>
  <si>
    <t>dach (konstrukcja i pokrycie)</t>
  </si>
  <si>
    <t xml:space="preserve">odległość od najbliższej rzeki lub innego zbiornika wodnego </t>
  </si>
  <si>
    <t xml:space="preserve">informacja o przeprowadzonych remontach i modernizacji budynków starszych niż 50 lat 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</si>
  <si>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</si>
  <si>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</si>
  <si>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</si>
  <si>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</si>
  <si>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</si>
  <si>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</si>
  <si>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</si>
  <si>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powierzchnia użytkowa (w m²)**</t>
  </si>
  <si>
    <t>ilość kondygnacji</t>
  </si>
  <si>
    <t>czy budynek jest podpiwniczony?</t>
  </si>
  <si>
    <t>czy jest wyposażony w windę? (TAK/NIE)</t>
  </si>
  <si>
    <t>Informacje ogólne</t>
  </si>
  <si>
    <t>Liczba uczniów/wychowanków</t>
  </si>
  <si>
    <t>Czy od 1997 r. wystąpiło w jednostce ryzyko powodzi?</t>
  </si>
  <si>
    <t>dobry</t>
  </si>
  <si>
    <t>dobra</t>
  </si>
  <si>
    <t>bardzo dobra</t>
  </si>
  <si>
    <t>bardzo dobry</t>
  </si>
  <si>
    <t>dostateczna</t>
  </si>
  <si>
    <t>żelbetonowe</t>
  </si>
  <si>
    <t>dostateczny</t>
  </si>
  <si>
    <t>częściowo</t>
  </si>
  <si>
    <t>drewniany</t>
  </si>
  <si>
    <t>papa</t>
  </si>
  <si>
    <t>nie występuje</t>
  </si>
  <si>
    <t>nie ma</t>
  </si>
  <si>
    <t xml:space="preserve">Rok produkcji </t>
  </si>
  <si>
    <t xml:space="preserve">Pojemność </t>
  </si>
  <si>
    <t>Data I rejestracji</t>
  </si>
  <si>
    <t>DMC</t>
  </si>
  <si>
    <t>Czy pojazd służy do nauki jazdy? (TAK/NIE)</t>
  </si>
  <si>
    <t>rodzaj</t>
  </si>
  <si>
    <t>wartość</t>
  </si>
  <si>
    <t>Wyposażenie dodatkowe</t>
  </si>
  <si>
    <t>Rodzaj pojazdu zgodnie z dowodem rejestracyjnym lub innymi dokumentami</t>
  </si>
  <si>
    <t>---------</t>
  </si>
  <si>
    <t>Urząd Gminy</t>
  </si>
  <si>
    <t xml:space="preserve">zestaw komputerowy </t>
  </si>
  <si>
    <t>drukarka HP LJ P1606</t>
  </si>
  <si>
    <t>drukarka HP LJ P3015 DN</t>
  </si>
  <si>
    <t>drukarka OKI 6300</t>
  </si>
  <si>
    <t>urządzenie wilelofunkcyjne Canon IR2520</t>
  </si>
  <si>
    <t>urządzenie wielofunkcyjne Canon IR 1024</t>
  </si>
  <si>
    <t xml:space="preserve">komputer </t>
  </si>
  <si>
    <t>drukarka</t>
  </si>
  <si>
    <t>kserokopiarka Canon IR1024A</t>
  </si>
  <si>
    <t>laptop ASUS</t>
  </si>
  <si>
    <t>notebook</t>
  </si>
  <si>
    <t>notebook Toshiba</t>
  </si>
  <si>
    <t>Urząd Gminy Manowo</t>
  </si>
  <si>
    <t>Manowo 76- 015 Manowo</t>
  </si>
  <si>
    <t>000543054</t>
  </si>
  <si>
    <t>8411Z</t>
  </si>
  <si>
    <t>25</t>
  </si>
  <si>
    <t>dożynki gminne,festyny rodzinne</t>
  </si>
  <si>
    <t>Budynek Urzędu Gminy</t>
  </si>
  <si>
    <t>siedziba administracji samorządowej</t>
  </si>
  <si>
    <t>Przed 1945-1978-</t>
  </si>
  <si>
    <t>gaśnice, okratowane okna, alarm przekazywany do agencji ochrony</t>
  </si>
  <si>
    <t>Klub w Grzybnicy</t>
  </si>
  <si>
    <t>obiekt użyteczności publicznej</t>
  </si>
  <si>
    <t xml:space="preserve">gaśnice, </t>
  </si>
  <si>
    <t>Klub Osiedlowy w Rosnowie</t>
  </si>
  <si>
    <t>gaśnice, hydranty</t>
  </si>
  <si>
    <t>Klub w Wyszeborzu</t>
  </si>
  <si>
    <t>Świetlica w Manowie</t>
  </si>
  <si>
    <t>Klub w Cewlinie</t>
  </si>
  <si>
    <t>Świetlica w Kretominie</t>
  </si>
  <si>
    <t>kraty w oknach i drzwiach,gaśnice</t>
  </si>
  <si>
    <t>Budynek OSP Wyszewo</t>
  </si>
  <si>
    <t>Lokal Ośrodka Zdrowia</t>
  </si>
  <si>
    <t>lokal użyteczności publicznej</t>
  </si>
  <si>
    <t>Obiekt na stadionie w Manowie</t>
  </si>
  <si>
    <t>budynek techniczo-socjalny</t>
  </si>
  <si>
    <t>budynek sportowy w Kretominie</t>
  </si>
  <si>
    <t>mieszkalna</t>
  </si>
  <si>
    <t>Budynek mieszkalny nr 15 w Boninie</t>
  </si>
  <si>
    <t xml:space="preserve">budynek mieszkalny nr 31/2 Wyszewo </t>
  </si>
  <si>
    <t>`Budynek garażowy UG</t>
  </si>
  <si>
    <t>magazynowa</t>
  </si>
  <si>
    <t>lokal mieszkalny nr 28/4</t>
  </si>
  <si>
    <t>Budynek mieszkalny nr 10/1 w Wyszeborzu</t>
  </si>
  <si>
    <t>Budynek mieszkalny nr 2 w Wyszewie</t>
  </si>
  <si>
    <t>lokal mieszkalny nr 7D/3 w Manowie</t>
  </si>
  <si>
    <t>lokal mieszkalny nr 7A/4 w Manowie</t>
  </si>
  <si>
    <t>lokal mieszkalny nr 7C/4 w Manowie</t>
  </si>
  <si>
    <t>lokal mieszkalny nr 7B/9 w Manowie</t>
  </si>
  <si>
    <t>lokal mieszkalny nr 7B/3 w Manowie</t>
  </si>
  <si>
    <t>lokal mieszkalny nr 8/1 w Manowie</t>
  </si>
  <si>
    <t>lokal mieszkalny nr 11/2 w Manowie</t>
  </si>
  <si>
    <t>lokal mieszkalny nr 11/2 w Wyszeborzu</t>
  </si>
  <si>
    <t>lokal mieszkalny nr 11/3 w Wyszeborzu</t>
  </si>
  <si>
    <t>lokal mieszkalny nr 37/1 w Rosnowie</t>
  </si>
  <si>
    <t>lokal mieszkalny nr 84/3 w Rosnowie</t>
  </si>
  <si>
    <t>76- 015 Manowo 40</t>
  </si>
  <si>
    <t>Grzybnica 17a 76- 015 Manowo</t>
  </si>
  <si>
    <t>76- 042 Rosnowo 8</t>
  </si>
  <si>
    <t>Wyszebórz 28a 76- 015 Manowo</t>
  </si>
  <si>
    <t>76- 015 Manowo 37</t>
  </si>
  <si>
    <t>Cewlino 9 76- 015 Manowo</t>
  </si>
  <si>
    <t>76- 009 Bonin</t>
  </si>
  <si>
    <t xml:space="preserve">ściany murowane </t>
  </si>
  <si>
    <t>żelbet. Prefabryk.</t>
  </si>
  <si>
    <t>dach żelbetowy kryty papą</t>
  </si>
  <si>
    <t>ściany murowane z elementów drobnowymiarowych</t>
  </si>
  <si>
    <t>prefabrykowane żelbetowe</t>
  </si>
  <si>
    <t xml:space="preserve">ściany murowane z cegły </t>
  </si>
  <si>
    <t>drewniany ze ślepym pułapem i polewą glinianą</t>
  </si>
  <si>
    <t>więźba dachowa drewnianapłatwiowo-kleszczowa z ramami stolcowymi pokryty dachówką ceramiczną</t>
  </si>
  <si>
    <t>Ściany murowane z cegły i o konstrukcji z drewna</t>
  </si>
  <si>
    <t>konstrukcja dachu drewniana,dach naczółkowy kryty dachóką</t>
  </si>
  <si>
    <t>drewniany z wiązarów deskowych</t>
  </si>
  <si>
    <t>dwuspadowy kryty blachodachówką</t>
  </si>
  <si>
    <t>stropodach płaski kryty papą</t>
  </si>
  <si>
    <t>76- 009 Bonin 15</t>
  </si>
  <si>
    <t>ściany murowane trzywarstwowe</t>
  </si>
  <si>
    <t>stropodach- konstrukcje drewniane krokwiowo- płatwiowe</t>
  </si>
  <si>
    <t>stropodach kryty papą</t>
  </si>
  <si>
    <t>100 m</t>
  </si>
  <si>
    <t>500 m</t>
  </si>
  <si>
    <t>2012- modernizacja budynku z adaptacją poddasza- 350782,69</t>
  </si>
  <si>
    <t>do remontu</t>
  </si>
  <si>
    <t xml:space="preserve">1000m </t>
  </si>
  <si>
    <t>Gminny Ośrodek Kultury</t>
  </si>
  <si>
    <t>499-02-24-194</t>
  </si>
  <si>
    <t>Wyszewo 18, 76-015 Manowo</t>
  </si>
  <si>
    <t>9004Z</t>
  </si>
  <si>
    <t xml:space="preserve"> 330978440</t>
  </si>
  <si>
    <t>17</t>
  </si>
  <si>
    <t>kulturalny</t>
  </si>
  <si>
    <t>tak</t>
  </si>
  <si>
    <t>nie</t>
  </si>
  <si>
    <t>Ryzyko</t>
  </si>
  <si>
    <t>Ogień i inne zdarzenia losowe</t>
  </si>
  <si>
    <t>Odpowiedzialność cywilna</t>
  </si>
  <si>
    <t>Rok 2011</t>
  </si>
  <si>
    <t>Rok 2012</t>
  </si>
  <si>
    <t xml:space="preserve">Informacje o szkodach w ostatnich trzech latach </t>
  </si>
  <si>
    <t>Rezerwa</t>
  </si>
  <si>
    <t>Krótki opis szkody</t>
  </si>
  <si>
    <t>Ubezpieczenia komunikacyjne</t>
  </si>
  <si>
    <t>Rok</t>
  </si>
  <si>
    <t>lp.</t>
  </si>
  <si>
    <t>Lp.</t>
  </si>
  <si>
    <t>Marka</t>
  </si>
  <si>
    <t>Nr podw./ nadw.</t>
  </si>
  <si>
    <t>Nr silnika</t>
  </si>
  <si>
    <t>Nr rej.</t>
  </si>
  <si>
    <t>Od</t>
  </si>
  <si>
    <t>Do</t>
  </si>
  <si>
    <t>lokalizacja (adres)</t>
  </si>
  <si>
    <t>Dane pojazdów</t>
  </si>
  <si>
    <t>1.</t>
  </si>
  <si>
    <t>2.</t>
  </si>
  <si>
    <t>Typ, model</t>
  </si>
  <si>
    <t>Rok prod.</t>
  </si>
  <si>
    <t>3.</t>
  </si>
  <si>
    <t>4.</t>
  </si>
  <si>
    <t>--------------</t>
  </si>
  <si>
    <t>Zestaw komputerowy</t>
  </si>
  <si>
    <t>Ilość miejsc / ładowność w kg</t>
  </si>
  <si>
    <t>L.p.</t>
  </si>
  <si>
    <t>Nazwa jednostki</t>
  </si>
  <si>
    <t xml:space="preserve">nazwa budynku/ budowli </t>
  </si>
  <si>
    <t>rok budowy</t>
  </si>
  <si>
    <t>RAZEM</t>
  </si>
  <si>
    <t>wartość (początkowa) - księgowa brutto</t>
  </si>
  <si>
    <t>Liczba szkód</t>
  </si>
  <si>
    <t>Suma wypłaconych odszkodowań</t>
  </si>
  <si>
    <t>Razem</t>
  </si>
  <si>
    <t>Tabela nr 1</t>
  </si>
  <si>
    <t xml:space="preserve">zabezpieczenia
(znane zabiezpieczenia p-poż i przeciwkradzieżowe)                                      </t>
  </si>
  <si>
    <t>Wykaz sprzętu elektronicznego stacjonarnego , przenośnego i monitoringu  oraz oprogramowania w poszczególnych jednostkach</t>
  </si>
  <si>
    <t xml:space="preserve">Nazwa  </t>
  </si>
  <si>
    <t xml:space="preserve">Wykaz sprzętu elektronicznego stacjonarnego </t>
  </si>
  <si>
    <t>Wykaz sprzętu elektronicznego przenośnego</t>
  </si>
  <si>
    <t>Wykaz sprzętu elektronicznego stacjonarnego</t>
  </si>
  <si>
    <t>Aktualny adres</t>
  </si>
  <si>
    <t>NIP</t>
  </si>
  <si>
    <t>REGON</t>
  </si>
  <si>
    <t>EKD lub PKD</t>
  </si>
  <si>
    <t>Liczba pracowników</t>
  </si>
  <si>
    <t>planowane imprezy w ciągu roku (ilość /średnia liczba uczestników)</t>
  </si>
  <si>
    <t>charakter, rodzaj imprezy</t>
  </si>
  <si>
    <t>Jednostka</t>
  </si>
  <si>
    <t>Urządzenia i wyposażenie</t>
  </si>
  <si>
    <t>W tym zbiory bibioteczne</t>
  </si>
  <si>
    <t xml:space="preserve">Razem: </t>
  </si>
  <si>
    <t>Tabela nr 2</t>
  </si>
  <si>
    <t>NIE</t>
  </si>
  <si>
    <t xml:space="preserve">przeznaczenie budynku/ budowli </t>
  </si>
  <si>
    <t>czy budynek jest użytkowany? (TAK/NIE)</t>
  </si>
  <si>
    <t>czy jest to budynkek zabytkowy, podlegający nadzorowi konserwatora zabytków?</t>
  </si>
  <si>
    <t>TAK</t>
  </si>
  <si>
    <t>Tablica interaktywna</t>
  </si>
  <si>
    <t>-----------</t>
  </si>
  <si>
    <t xml:space="preserve">Tabela nr 3 </t>
  </si>
  <si>
    <t>Tabela nr 4</t>
  </si>
  <si>
    <t>PKD 8010 A</t>
  </si>
  <si>
    <t>15</t>
  </si>
  <si>
    <t>12/100</t>
  </si>
  <si>
    <t>edukacja przedszkolna</t>
  </si>
  <si>
    <t>zbezpieczenie p-poż: gaśnice piankowe 4kg. Typu ABC- 5 sztuk, jedna gaśnica typu ABF - 2 litry środka gaśniczego, koc gaśniczy szklany - 1 sztuka, 4 hydranty typu PN-EN 671-1, zabezpieczenie przeciwkradzieżowe: alarm</t>
  </si>
  <si>
    <t>76-042 Rosnowo 10</t>
  </si>
  <si>
    <t>warstwowe murowane z cegły o gr. Muru 2,5 c</t>
  </si>
  <si>
    <t>z elementów prefabrykowanych</t>
  </si>
  <si>
    <t>stropodach płaski dwuspadowy z elementów betonowych, pokrycie-papa</t>
  </si>
  <si>
    <t>200 m</t>
  </si>
  <si>
    <t>rok budowy 1955 - budynek jednokondygnacyjny , dobudowa jednego skrzydła - 1978, rozbudowa 1988- 1993 ( budynek dwukondygnacyjny), brak danych dotyczących poniesionych nakładów na modernizację.</t>
  </si>
  <si>
    <t>Wykaz monitoringu wizyjnego</t>
  </si>
  <si>
    <t>komórkowy System Dyskretnego Ostrzegania, komunikator- moduł łączności komórkowej</t>
  </si>
  <si>
    <t>Przedszkole w Boninie</t>
  </si>
  <si>
    <t>76-009 Bonin 9</t>
  </si>
  <si>
    <t>499-03-56-731</t>
  </si>
  <si>
    <t>331280836</t>
  </si>
  <si>
    <t>8510Z</t>
  </si>
  <si>
    <t>1/390</t>
  </si>
  <si>
    <t>piknik rodzinny</t>
  </si>
  <si>
    <t>przedszkole</t>
  </si>
  <si>
    <t>druga połowa lat 70</t>
  </si>
  <si>
    <t>ogrodzenie przedszkola</t>
  </si>
  <si>
    <t>budynek monitorowany LEX CRIMEN</t>
  </si>
  <si>
    <t>suporeks</t>
  </si>
  <si>
    <t>b.dobry</t>
  </si>
  <si>
    <t>b.dobra</t>
  </si>
  <si>
    <t>10.Przedszkole w Boninie</t>
  </si>
  <si>
    <t xml:space="preserve">elektroniczny system ewidencji czasu pobytu dzieci </t>
  </si>
  <si>
    <t>Drukarka HP OfficeJet</t>
  </si>
  <si>
    <t>laptop LENOWO</t>
  </si>
  <si>
    <t>tablet z oprogramowaniem</t>
  </si>
  <si>
    <t>komputery do Sali komp. 10 szt</t>
  </si>
  <si>
    <t>notebook uniwersalny</t>
  </si>
  <si>
    <t>notebook ACER ASPIRE z drukarką Minolta</t>
  </si>
  <si>
    <t>tablica interaktywna z projektorem</t>
  </si>
  <si>
    <t>Laptop ANDROID 4.0</t>
  </si>
  <si>
    <t>projektor multimedialny LED DIGNITY</t>
  </si>
  <si>
    <t>Wykaz sprzętu elektronicznego, oprogramowania i monitoringu wizyjnego w Gminie Manowo</t>
  </si>
  <si>
    <t>1a)</t>
  </si>
  <si>
    <t>1b)</t>
  </si>
  <si>
    <t>1c)</t>
  </si>
  <si>
    <t>Urząd Gminy - Kluby sportowe z terenu Gminy Manowo</t>
  </si>
  <si>
    <t>Urząd Gminy - OSP Wyszewo</t>
  </si>
  <si>
    <t>1a) Urząd Gminy - Kluby sportowe z terenu Gminy Manowo</t>
  </si>
  <si>
    <t>Zestaw nagłaśniający</t>
  </si>
  <si>
    <t>komputer PC ADAX Delta klub Rosnowo</t>
  </si>
  <si>
    <t>zestaw komputerowy klub Cewlino</t>
  </si>
  <si>
    <t>zestaw komputerowy klub Wyszebórz</t>
  </si>
  <si>
    <t>zestaw nagłaśniający klub Wyszebórz</t>
  </si>
  <si>
    <t>telewizor LG z uchwytem klub Wyszebórz</t>
  </si>
  <si>
    <t>zestaw komputerowy klub Grzybnica</t>
  </si>
  <si>
    <t>zestaw komputerowy klub Kretomino</t>
  </si>
  <si>
    <t>telewizor LG z uchwytem klub Kretomino</t>
  </si>
  <si>
    <t>1b) Urząd Gminy - OSP Wyszewo</t>
  </si>
  <si>
    <t>Stacja obiektowa DSP-52 BS</t>
  </si>
  <si>
    <t>Wykaz pojazdów w Gminie Manowo</t>
  </si>
  <si>
    <t>OPEL MY2009</t>
  </si>
  <si>
    <t>COMBO-C</t>
  </si>
  <si>
    <t>WOLOXCF0694209123</t>
  </si>
  <si>
    <t>osobowy</t>
  </si>
  <si>
    <t>5/595</t>
  </si>
  <si>
    <t>15-06-2009</t>
  </si>
  <si>
    <t>VOLKSWAGEN</t>
  </si>
  <si>
    <t>TRANSPORTER T5</t>
  </si>
  <si>
    <t>WV3ZZZ7JZ4X035848</t>
  </si>
  <si>
    <t>ciężarowy</t>
  </si>
  <si>
    <t>30-06-2008</t>
  </si>
  <si>
    <t>POL-MOT WARFAMA</t>
  </si>
  <si>
    <t>T-040</t>
  </si>
  <si>
    <t>przyczepa</t>
  </si>
  <si>
    <t>x</t>
  </si>
  <si>
    <t>23-06-2010</t>
  </si>
  <si>
    <t>MEPROZET</t>
  </si>
  <si>
    <t>PN 60(T-520)</t>
  </si>
  <si>
    <t>10-04-1996</t>
  </si>
  <si>
    <t>Zetor</t>
  </si>
  <si>
    <t>032099</t>
  </si>
  <si>
    <t>ciągnik rolniczy</t>
  </si>
  <si>
    <t>25-11-1987</t>
  </si>
  <si>
    <t>AUTOSAN</t>
  </si>
  <si>
    <t>A0909L</t>
  </si>
  <si>
    <t>SUASW3RAP5S680652</t>
  </si>
  <si>
    <t>autobus</t>
  </si>
  <si>
    <t>05-01-2006</t>
  </si>
  <si>
    <t>OPEL</t>
  </si>
  <si>
    <t>CARPOL X83/CN</t>
  </si>
  <si>
    <t>WOLJ7BHB68V650936</t>
  </si>
  <si>
    <t>ZKO14MR</t>
  </si>
  <si>
    <t>30-09-2008</t>
  </si>
  <si>
    <t>ZKOP313</t>
  </si>
  <si>
    <t>przyczepa specjalizowana</t>
  </si>
  <si>
    <t>16-03-1983</t>
  </si>
  <si>
    <t>Straż Gminna</t>
  </si>
  <si>
    <t>Manowo 37, 76-015 Manowo</t>
  </si>
  <si>
    <t>teren rekreacyjny Wyszewo</t>
  </si>
  <si>
    <t>rekreacyjno- sportowy</t>
  </si>
  <si>
    <t>teren rekreacyjny Cewlino</t>
  </si>
  <si>
    <t>Orlik 2012 w Rosnowie</t>
  </si>
  <si>
    <t>Orlik 2012 w Boninie</t>
  </si>
  <si>
    <t>Pomnik- samolot</t>
  </si>
  <si>
    <t>Wyszewo</t>
  </si>
  <si>
    <t>Cewlino</t>
  </si>
  <si>
    <t>Rosnowo</t>
  </si>
  <si>
    <t>Bonin</t>
  </si>
  <si>
    <t>ZKO 36RA</t>
  </si>
  <si>
    <t>Okres ubezpieczenia OC,NW i ASS</t>
  </si>
  <si>
    <t>ZKO 94LV</t>
  </si>
  <si>
    <t>ZKO 81UK</t>
  </si>
  <si>
    <t>ZKO P437</t>
  </si>
  <si>
    <t>----------</t>
  </si>
  <si>
    <t>ZKO 64FE</t>
  </si>
  <si>
    <t>ZKO C262</t>
  </si>
  <si>
    <t>Rok 2014</t>
  </si>
  <si>
    <t>------------</t>
  </si>
  <si>
    <t>brak szkód</t>
  </si>
  <si>
    <t xml:space="preserve">  </t>
  </si>
  <si>
    <t>Gminny Ośrodek Pomocy Społecznej</t>
  </si>
  <si>
    <t>Manowo 40, 76- 015 Manowo</t>
  </si>
  <si>
    <t xml:space="preserve">669-11-07-501 </t>
  </si>
  <si>
    <t>003801640</t>
  </si>
  <si>
    <t>8810Z</t>
  </si>
  <si>
    <r>
      <t>Budunek Przedszkola</t>
    </r>
    <r>
      <rPr>
        <b/>
        <sz val="10"/>
        <rFont val="Arial"/>
        <family val="2"/>
        <charset val="238"/>
      </rPr>
      <t xml:space="preserve"> </t>
    </r>
  </si>
  <si>
    <t>Klub Osiedlowy w Boninie /lokal na I piętrze</t>
  </si>
  <si>
    <t>Urząd Gminy - Ośrodek zdrowia Manowo</t>
  </si>
  <si>
    <t>Zestawy komputerowe 90 szt-projekt „Internet szansą wszechstronnego rozwoju mieszkańców Gminy Manowo”</t>
  </si>
  <si>
    <t xml:space="preserve">lokal mieszkalny nr 1/1 w Manowie </t>
  </si>
  <si>
    <t xml:space="preserve">lokal mieszkalny nr 16/4 w Rosnowie </t>
  </si>
  <si>
    <t>lokal mieszkalny nr 15/16 w Rosnowie</t>
  </si>
  <si>
    <t xml:space="preserve"> lokal mieszkalny nr 15/32 w Rosnowie</t>
  </si>
  <si>
    <t>lokal mieszkalny nr 9/1 w Manowie</t>
  </si>
  <si>
    <t>lokal socjalny nr 11/4 w Boninie</t>
  </si>
  <si>
    <t>budynek socjalny nr 11 w Boninie</t>
  </si>
  <si>
    <t>odtworzeniowa</t>
  </si>
  <si>
    <t>księgowa brutto</t>
  </si>
  <si>
    <t>Budynek mieszkalny nr 11A w Boninie</t>
  </si>
  <si>
    <t xml:space="preserve">Budynek mieszkalny nr 19 w Manowie - Lokale mieszkalne nr 19/1, 19/6, 19/7, 19/10 </t>
  </si>
  <si>
    <t>Budynek mieszkalny nr 39 w Boninie - lokale mieszkalne  nr 39/5, 39/3,  39/4, 39/1</t>
  </si>
  <si>
    <t xml:space="preserve">Budynek mieszkalny nr 12 w Manowie - Lokale mieszkalne nr 12a/2, 12A/4, 12A/6, 12A/5 </t>
  </si>
  <si>
    <t>OC</t>
  </si>
  <si>
    <t>AC</t>
  </si>
  <si>
    <t>Rok 2013</t>
  </si>
  <si>
    <t>OC dróg</t>
  </si>
  <si>
    <t>OC ogólne</t>
  </si>
  <si>
    <t>suma ubezpieczenia</t>
  </si>
  <si>
    <t xml:space="preserve">Wykaz budynków i budowli w Gminie Manowo </t>
  </si>
  <si>
    <t>Tabela nr 5</t>
  </si>
  <si>
    <t>tabela nr 6 - Wykaz lokalizacji w których prowadzona jest działalność</t>
  </si>
</sst>
</file>

<file path=xl/styles.xml><?xml version="1.0" encoding="utf-8"?>
<styleSheet xmlns="http://schemas.openxmlformats.org/spreadsheetml/2006/main">
  <numFmts count="9">
    <numFmt numFmtId="7" formatCode="#,##0.00\ &quot;zł&quot;;\-#,##0.00\ &quot;zł&quot;"/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&quot; zł&quot;"/>
    <numFmt numFmtId="166" formatCode="000\-000\-00\-00"/>
    <numFmt numFmtId="167" formatCode="d/mm/yyyy"/>
    <numFmt numFmtId="168" formatCode="_-* #,##0.00\ [$zł-415]_-;\-* #,##0.00\ [$zł-415]_-;_-* &quot;-&quot;??\ [$zł-415]_-;_-@_-"/>
  </numFmts>
  <fonts count="35">
    <font>
      <sz val="10"/>
      <name val="Arial"/>
      <charset val="238"/>
    </font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2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name val="Arial"/>
      <family val="2"/>
      <charset val="238"/>
    </font>
    <font>
      <b/>
      <i/>
      <u/>
      <sz val="1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charset val="238"/>
    </font>
    <font>
      <b/>
      <sz val="10"/>
      <color indexed="60"/>
      <name val="Arial"/>
      <family val="2"/>
      <charset val="238"/>
    </font>
    <font>
      <b/>
      <sz val="12"/>
      <name val="Tahoma"/>
      <family val="2"/>
      <charset val="238"/>
    </font>
    <font>
      <b/>
      <i/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21" fillId="0" borderId="0"/>
    <xf numFmtId="0" fontId="21" fillId="0" borderId="0"/>
    <xf numFmtId="0" fontId="34" fillId="0" borderId="0"/>
    <xf numFmtId="0" fontId="11" fillId="0" borderId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8" fillId="0" borderId="0" applyFont="0" applyFill="0" applyBorder="0" applyAlignment="0" applyProtection="0"/>
  </cellStyleXfs>
  <cellXfs count="385">
    <xf numFmtId="0" fontId="0" fillId="0" borderId="0" xfId="0"/>
    <xf numFmtId="0" fontId="3" fillId="0" borderId="0" xfId="0" applyFont="1" applyFill="1"/>
    <xf numFmtId="0" fontId="3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vertical="center" wrapText="1"/>
    </xf>
    <xf numFmtId="164" fontId="5" fillId="2" borderId="1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164" fontId="5" fillId="2" borderId="1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/>
    <xf numFmtId="0" fontId="1" fillId="0" borderId="0" xfId="0" applyFont="1"/>
    <xf numFmtId="0" fontId="19" fillId="0" borderId="0" xfId="0" applyFont="1"/>
    <xf numFmtId="164" fontId="19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vertical="center"/>
    </xf>
    <xf numFmtId="164" fontId="13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16" fillId="3" borderId="0" xfId="0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 wrapText="1"/>
    </xf>
    <xf numFmtId="0" fontId="25" fillId="0" borderId="0" xfId="0" applyFont="1"/>
    <xf numFmtId="0" fontId="24" fillId="0" borderId="0" xfId="0" applyFont="1"/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44" fontId="8" fillId="0" borderId="3" xfId="0" applyNumberFormat="1" applyFont="1" applyBorder="1" applyAlignment="1">
      <alignment horizontal="right" vertical="top"/>
    </xf>
    <xf numFmtId="44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0" fontId="3" fillId="5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14" fillId="5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5" fillId="2" borderId="1" xfId="7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6" fillId="5" borderId="0" xfId="0" applyFont="1" applyFill="1" applyAlignment="1">
      <alignment vertical="center"/>
    </xf>
    <xf numFmtId="0" fontId="24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3" fillId="0" borderId="1" xfId="7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 vertical="center"/>
    </xf>
    <xf numFmtId="44" fontId="24" fillId="0" borderId="1" xfId="7" applyFont="1" applyFill="1" applyBorder="1" applyAlignment="1">
      <alignment horizontal="center" vertical="center" wrapText="1"/>
    </xf>
    <xf numFmtId="44" fontId="7" fillId="6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/>
    <xf numFmtId="164" fontId="8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16" fillId="7" borderId="0" xfId="0" applyFont="1" applyFill="1" applyAlignment="1">
      <alignment vertical="center"/>
    </xf>
    <xf numFmtId="164" fontId="3" fillId="0" borderId="0" xfId="0" applyNumberFormat="1" applyFont="1" applyFill="1" applyAlignment="1">
      <alignment horizontal="center" vertical="center"/>
    </xf>
    <xf numFmtId="44" fontId="3" fillId="0" borderId="0" xfId="7" applyFont="1" applyFill="1" applyAlignment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quotePrefix="1" applyFont="1" applyFill="1" applyBorder="1" applyAlignment="1">
      <alignment horizontal="center" vertical="center" wrapText="1"/>
    </xf>
    <xf numFmtId="44" fontId="16" fillId="0" borderId="1" xfId="7" applyFont="1" applyFill="1" applyBorder="1" applyAlignment="1">
      <alignment horizontal="center" vertical="center" wrapText="1"/>
    </xf>
    <xf numFmtId="44" fontId="16" fillId="0" borderId="1" xfId="7" quotePrefix="1" applyFont="1" applyFill="1" applyBorder="1" applyAlignment="1">
      <alignment horizontal="center" vertical="center" wrapText="1"/>
    </xf>
    <xf numFmtId="44" fontId="16" fillId="0" borderId="0" xfId="7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right" vertical="center"/>
    </xf>
    <xf numFmtId="165" fontId="32" fillId="6" borderId="0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44" fontId="2" fillId="0" borderId="8" xfId="0" applyNumberFormat="1" applyFont="1" applyFill="1" applyBorder="1" applyAlignment="1">
      <alignment vertical="center" wrapText="1"/>
    </xf>
    <xf numFmtId="44" fontId="2" fillId="0" borderId="1" xfId="0" applyNumberFormat="1" applyFont="1" applyFill="1" applyBorder="1" applyAlignment="1">
      <alignment horizontal="right" vertical="center" wrapText="1"/>
    </xf>
    <xf numFmtId="44" fontId="2" fillId="0" borderId="1" xfId="0" applyNumberFormat="1" applyFont="1" applyFill="1" applyBorder="1" applyAlignment="1">
      <alignment vertical="center" wrapText="1"/>
    </xf>
    <xf numFmtId="44" fontId="2" fillId="0" borderId="1" xfId="0" applyNumberFormat="1" applyFont="1" applyFill="1" applyBorder="1"/>
    <xf numFmtId="164" fontId="5" fillId="0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/>
    </xf>
    <xf numFmtId="164" fontId="5" fillId="0" borderId="1" xfId="7" applyNumberFormat="1" applyFont="1" applyFill="1" applyBorder="1" applyAlignment="1">
      <alignment horizontal="right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5" borderId="3" xfId="0" applyFont="1" applyFill="1" applyBorder="1" applyAlignment="1">
      <alignment vertical="center"/>
    </xf>
    <xf numFmtId="0" fontId="5" fillId="5" borderId="2" xfId="0" applyFont="1" applyFill="1" applyBorder="1" applyAlignment="1">
      <alignment horizontal="center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9" fillId="0" borderId="3" xfId="0" applyFont="1" applyBorder="1"/>
    <xf numFmtId="0" fontId="4" fillId="2" borderId="3" xfId="0" applyFont="1" applyFill="1" applyBorder="1" applyAlignment="1">
      <alignment horizontal="center" vertical="center" wrapText="1"/>
    </xf>
    <xf numFmtId="44" fontId="24" fillId="0" borderId="0" xfId="0" applyNumberFormat="1" applyFont="1" applyFill="1"/>
    <xf numFmtId="44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 horizontal="right"/>
    </xf>
    <xf numFmtId="44" fontId="3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4" fontId="3" fillId="0" borderId="1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 vertical="center"/>
    </xf>
    <xf numFmtId="164" fontId="17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vertical="center"/>
    </xf>
    <xf numFmtId="44" fontId="19" fillId="0" borderId="0" xfId="7" applyFont="1"/>
    <xf numFmtId="44" fontId="3" fillId="0" borderId="1" xfId="7" applyFont="1" applyFill="1" applyBorder="1" applyAlignment="1">
      <alignment vertical="center" wrapText="1"/>
    </xf>
    <xf numFmtId="0" fontId="0" fillId="9" borderId="0" xfId="0" applyFill="1"/>
    <xf numFmtId="0" fontId="3" fillId="0" borderId="1" xfId="0" quotePrefix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vertical="center" wrapText="1"/>
    </xf>
    <xf numFmtId="0" fontId="3" fillId="0" borderId="1" xfId="5" applyFont="1" applyFill="1" applyBorder="1" applyAlignment="1">
      <alignment horizontal="center" wrapText="1"/>
    </xf>
    <xf numFmtId="0" fontId="3" fillId="0" borderId="1" xfId="5" applyFont="1" applyFill="1" applyBorder="1" applyAlignment="1">
      <alignment horizontal="left" wrapText="1"/>
    </xf>
    <xf numFmtId="0" fontId="3" fillId="0" borderId="1" xfId="1" applyNumberFormat="1" applyFont="1" applyFill="1" applyBorder="1" applyAlignment="1">
      <alignment horizontal="center"/>
    </xf>
    <xf numFmtId="44" fontId="3" fillId="0" borderId="1" xfId="7" applyFont="1" applyFill="1" applyBorder="1" applyAlignment="1">
      <alignment horizontal="right"/>
    </xf>
    <xf numFmtId="0" fontId="3" fillId="0" borderId="1" xfId="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4" fontId="3" fillId="0" borderId="2" xfId="7" applyFont="1" applyFill="1" applyBorder="1" applyAlignment="1">
      <alignment vertical="center" wrapText="1"/>
    </xf>
    <xf numFmtId="0" fontId="0" fillId="0" borderId="0" xfId="0" applyFill="1"/>
    <xf numFmtId="166" fontId="3" fillId="0" borderId="1" xfId="0" applyNumberFormat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19" fillId="0" borderId="0" xfId="0" applyFont="1" applyFill="1"/>
    <xf numFmtId="44" fontId="0" fillId="0" borderId="8" xfId="7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vertical="center"/>
    </xf>
    <xf numFmtId="0" fontId="18" fillId="0" borderId="0" xfId="0" applyFont="1" applyFill="1"/>
    <xf numFmtId="49" fontId="3" fillId="0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44" fontId="3" fillId="0" borderId="1" xfId="7" applyFont="1" applyFill="1" applyBorder="1" applyAlignment="1">
      <alignment horizontal="right" wrapText="1"/>
    </xf>
    <xf numFmtId="0" fontId="14" fillId="0" borderId="8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/>
    <xf numFmtId="0" fontId="0" fillId="0" borderId="6" xfId="0" applyFont="1" applyFill="1" applyBorder="1" applyAlignment="1">
      <alignment horizontal="center"/>
    </xf>
    <xf numFmtId="168" fontId="0" fillId="0" borderId="6" xfId="0" applyNumberFormat="1" applyFont="1" applyFill="1" applyBorder="1" applyAlignment="1"/>
    <xf numFmtId="0" fontId="0" fillId="0" borderId="6" xfId="0" applyFont="1" applyFill="1" applyBorder="1" applyAlignment="1"/>
    <xf numFmtId="0" fontId="0" fillId="0" borderId="13" xfId="0" applyFont="1" applyFill="1" applyBorder="1" applyAlignment="1"/>
    <xf numFmtId="0" fontId="0" fillId="0" borderId="13" xfId="0" applyFont="1" applyFill="1" applyBorder="1" applyAlignment="1">
      <alignment horizontal="center"/>
    </xf>
    <xf numFmtId="168" fontId="0" fillId="0" borderId="13" xfId="0" applyNumberFormat="1" applyFont="1" applyFill="1" applyBorder="1" applyAlignment="1"/>
    <xf numFmtId="0" fontId="11" fillId="0" borderId="6" xfId="6" applyNumberFormat="1" applyFont="1" applyFill="1" applyBorder="1" applyAlignment="1">
      <alignment wrapText="1"/>
    </xf>
    <xf numFmtId="0" fontId="11" fillId="0" borderId="6" xfId="6" applyFont="1" applyFill="1" applyBorder="1" applyAlignment="1">
      <alignment horizontal="center" wrapText="1"/>
    </xf>
    <xf numFmtId="168" fontId="11" fillId="0" borderId="6" xfId="6" applyNumberFormat="1" applyFont="1" applyFill="1" applyBorder="1" applyAlignment="1">
      <alignment horizontal="right" wrapText="1"/>
    </xf>
    <xf numFmtId="0" fontId="3" fillId="0" borderId="16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44" fontId="3" fillId="0" borderId="0" xfId="0" applyNumberFormat="1" applyFont="1"/>
    <xf numFmtId="44" fontId="0" fillId="0" borderId="8" xfId="7" applyFont="1" applyFill="1" applyBorder="1" applyAlignment="1">
      <alignment vertical="center"/>
    </xf>
    <xf numFmtId="0" fontId="24" fillId="0" borderId="1" xfId="0" quotePrefix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44" fontId="0" fillId="0" borderId="1" xfId="7" applyFont="1" applyFill="1" applyBorder="1" applyAlignment="1">
      <alignment horizontal="right" vertical="center" wrapText="1"/>
    </xf>
    <xf numFmtId="164" fontId="0" fillId="0" borderId="17" xfId="0" applyNumberFormat="1" applyFont="1" applyFill="1" applyBorder="1" applyAlignment="1">
      <alignment horizontal="center" vertical="center" wrapText="1"/>
    </xf>
    <xf numFmtId="44" fontId="0" fillId="0" borderId="1" xfId="7" applyFont="1" applyFill="1" applyBorder="1" applyAlignment="1">
      <alignment horizontal="right" vertical="center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44" fontId="0" fillId="0" borderId="5" xfId="7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44" fontId="24" fillId="0" borderId="1" xfId="7" quotePrefix="1" applyFont="1" applyFill="1" applyBorder="1" applyAlignment="1">
      <alignment horizontal="center" vertical="center" wrapText="1"/>
    </xf>
    <xf numFmtId="4" fontId="0" fillId="0" borderId="6" xfId="0" applyNumberFormat="1" applyFont="1" applyFill="1" applyBorder="1" applyAlignment="1">
      <alignment vertical="center" wrapText="1"/>
    </xf>
    <xf numFmtId="4" fontId="6" fillId="0" borderId="2" xfId="0" applyNumberFormat="1" applyFont="1" applyFill="1" applyBorder="1" applyAlignment="1">
      <alignment vertical="center" wrapText="1"/>
    </xf>
    <xf numFmtId="44" fontId="3" fillId="2" borderId="1" xfId="7" applyFont="1" applyFill="1" applyBorder="1" applyAlignment="1">
      <alignment vertical="center" wrapText="1"/>
    </xf>
    <xf numFmtId="44" fontId="0" fillId="0" borderId="6" xfId="7" applyFont="1" applyFill="1" applyBorder="1" applyAlignment="1">
      <alignment vertical="center" wrapText="1"/>
    </xf>
    <xf numFmtId="44" fontId="32" fillId="6" borderId="1" xfId="0" applyNumberFormat="1" applyFont="1" applyFill="1" applyBorder="1" applyAlignment="1">
      <alignment vertical="center" wrapText="1"/>
    </xf>
    <xf numFmtId="0" fontId="3" fillId="7" borderId="0" xfId="0" applyFont="1" applyFill="1"/>
    <xf numFmtId="0" fontId="3" fillId="0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7" fontId="16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67" fontId="0" fillId="0" borderId="1" xfId="0" applyNumberFormat="1" applyFill="1" applyBorder="1" applyAlignment="1">
      <alignment horizontal="center" vertical="center" wrapText="1"/>
    </xf>
    <xf numFmtId="49" fontId="33" fillId="0" borderId="1" xfId="0" applyNumberFormat="1" applyFont="1" applyFill="1" applyBorder="1" applyAlignment="1">
      <alignment horizontal="center" vertical="center"/>
    </xf>
    <xf numFmtId="0" fontId="20" fillId="5" borderId="11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9" fontId="24" fillId="0" borderId="1" xfId="2" applyNumberFormat="1" applyFont="1" applyFill="1" applyBorder="1" applyAlignment="1">
      <alignment horizontal="center" vertical="center" wrapText="1"/>
    </xf>
    <xf numFmtId="166" fontId="24" fillId="0" borderId="1" xfId="2" quotePrefix="1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0" borderId="6" xfId="6" applyNumberFormat="1" applyFont="1" applyFill="1" applyBorder="1" applyAlignment="1">
      <alignment horizontal="left" vertical="center" wrapText="1"/>
    </xf>
    <xf numFmtId="168" fontId="11" fillId="0" borderId="6" xfId="6" applyNumberFormat="1" applyFont="1" applyFill="1" applyBorder="1" applyAlignment="1">
      <alignment horizontal="left" vertical="center" wrapText="1"/>
    </xf>
    <xf numFmtId="0" fontId="11" fillId="0" borderId="6" xfId="6" applyFont="1" applyFill="1" applyBorder="1" applyAlignment="1">
      <alignment horizontal="center" vertical="center" wrapText="1"/>
    </xf>
    <xf numFmtId="3" fontId="16" fillId="0" borderId="1" xfId="0" quotePrefix="1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vertical="center" wrapText="1"/>
    </xf>
    <xf numFmtId="0" fontId="0" fillId="0" borderId="8" xfId="0" applyFill="1" applyBorder="1" applyAlignment="1">
      <alignment horizontal="center" vertical="center" wrapText="1"/>
    </xf>
    <xf numFmtId="44" fontId="0" fillId="0" borderId="8" xfId="7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4" fontId="0" fillId="0" borderId="1" xfId="7" applyFont="1" applyFill="1" applyBorder="1" applyAlignment="1">
      <alignment horizontal="center" vertical="center" wrapText="1"/>
    </xf>
    <xf numFmtId="8" fontId="0" fillId="0" borderId="1" xfId="7" applyNumberFormat="1" applyFont="1" applyFill="1" applyBorder="1" applyAlignment="1">
      <alignment horizontal="right" vertical="center" wrapText="1"/>
    </xf>
    <xf numFmtId="8" fontId="0" fillId="0" borderId="1" xfId="7" applyNumberFormat="1" applyFont="1" applyFill="1" applyBorder="1" applyAlignment="1" applyProtection="1">
      <alignment horizontal="right" vertical="center" wrapText="1"/>
    </xf>
    <xf numFmtId="44" fontId="0" fillId="0" borderId="1" xfId="7" applyFont="1" applyFill="1" applyBorder="1" applyAlignment="1" applyProtection="1">
      <alignment horizontal="center" vertical="center" wrapText="1"/>
    </xf>
    <xf numFmtId="44" fontId="0" fillId="0" borderId="1" xfId="7" applyFont="1" applyFill="1" applyBorder="1" applyAlignment="1" applyProtection="1">
      <alignment horizontal="right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164" fontId="17" fillId="6" borderId="21" xfId="0" applyNumberFormat="1" applyFont="1" applyFill="1" applyBorder="1" applyAlignment="1">
      <alignment horizontal="right" vertical="center"/>
    </xf>
    <xf numFmtId="164" fontId="17" fillId="6" borderId="22" xfId="0" applyNumberFormat="1" applyFont="1" applyFill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0" fontId="19" fillId="0" borderId="1" xfId="0" quotePrefix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4" fontId="3" fillId="0" borderId="1" xfId="7" applyFont="1" applyFill="1" applyBorder="1" applyAlignment="1">
      <alignment horizontal="center" vertical="center" wrapText="1"/>
    </xf>
    <xf numFmtId="44" fontId="1" fillId="0" borderId="1" xfId="7" applyFont="1" applyFill="1" applyBorder="1" applyAlignment="1">
      <alignment vertical="center" wrapText="1"/>
    </xf>
    <xf numFmtId="0" fontId="2" fillId="0" borderId="1" xfId="0" quotePrefix="1" applyFont="1" applyFill="1" applyBorder="1" applyAlignment="1">
      <alignment horizontal="center" vertical="center" wrapText="1"/>
    </xf>
    <xf numFmtId="7" fontId="19" fillId="0" borderId="1" xfId="7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164" fontId="17" fillId="6" borderId="1" xfId="0" applyNumberFormat="1" applyFont="1" applyFill="1" applyBorder="1" applyAlignment="1">
      <alignment horizontal="right" vertical="center"/>
    </xf>
    <xf numFmtId="164" fontId="17" fillId="6" borderId="1" xfId="0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3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left" vertical="center" wrapText="1"/>
    </xf>
    <xf numFmtId="0" fontId="5" fillId="5" borderId="16" xfId="0" applyFont="1" applyFill="1" applyBorder="1" applyAlignment="1">
      <alignment horizontal="left" vertical="center" wrapText="1"/>
    </xf>
    <xf numFmtId="0" fontId="5" fillId="5" borderId="17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31" fillId="4" borderId="4" xfId="0" applyFont="1" applyFill="1" applyBorder="1" applyAlignment="1">
      <alignment horizontal="center" vertical="center"/>
    </xf>
    <xf numFmtId="0" fontId="31" fillId="4" borderId="0" xfId="0" applyFont="1" applyFill="1" applyBorder="1" applyAlignment="1">
      <alignment horizontal="center" vertical="center"/>
    </xf>
    <xf numFmtId="164" fontId="12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right" vertical="center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164" fontId="17" fillId="0" borderId="33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11" xfId="0" applyFont="1" applyFill="1" applyBorder="1" applyAlignment="1">
      <alignment horizontal="left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7" fillId="10" borderId="3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10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wrapText="1"/>
    </xf>
    <xf numFmtId="0" fontId="2" fillId="5" borderId="16" xfId="0" applyFont="1" applyFill="1" applyBorder="1" applyAlignment="1">
      <alignment wrapText="1"/>
    </xf>
    <xf numFmtId="0" fontId="2" fillId="5" borderId="17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center" vertical="center" wrapText="1"/>
    </xf>
    <xf numFmtId="0" fontId="8" fillId="10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165" fontId="17" fillId="0" borderId="0" xfId="0" applyNumberFormat="1" applyFont="1" applyAlignment="1">
      <alignment horizontal="left"/>
    </xf>
    <xf numFmtId="0" fontId="32" fillId="6" borderId="1" xfId="0" applyFont="1" applyFill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20" fillId="0" borderId="1" xfId="7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20" fillId="0" borderId="1" xfId="0" applyFont="1" applyBorder="1" applyAlignment="1">
      <alignment horizontal="left" wrapText="1"/>
    </xf>
    <xf numFmtId="164" fontId="20" fillId="0" borderId="1" xfId="0" applyNumberFormat="1" applyFont="1" applyFill="1" applyBorder="1" applyAlignment="1">
      <alignment horizontal="center" vertical="center" wrapText="1"/>
    </xf>
    <xf numFmtId="0" fontId="20" fillId="5" borderId="37" xfId="0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2" fillId="6" borderId="38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19" fillId="0" borderId="8" xfId="0" applyNumberFormat="1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6" xfId="0" applyFont="1" applyBorder="1" applyAlignment="1">
      <alignment horizontal="center"/>
    </xf>
  </cellXfs>
  <cellStyles count="10">
    <cellStyle name="Dziesiętny 3" xfId="1"/>
    <cellStyle name="Normalny" xfId="0" builtinId="0"/>
    <cellStyle name="Normalny 2" xfId="2"/>
    <cellStyle name="Normalny 2 2" xfId="3"/>
    <cellStyle name="Normalny 2_Wyp tab do ubezp maj na 2014r " xfId="4"/>
    <cellStyle name="Normalny 3" xfId="5"/>
    <cellStyle name="Normalny_Arkusz1" xfId="6"/>
    <cellStyle name="Walutowy" xfId="7" builtinId="4"/>
    <cellStyle name="Walutowy 2" xfId="8"/>
    <cellStyle name="Walutowy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view="pageBreakPreview" zoomScale="85" workbookViewId="0">
      <selection activeCell="C9" sqref="C9"/>
    </sheetView>
  </sheetViews>
  <sheetFormatPr defaultRowHeight="12.75"/>
  <cols>
    <col min="1" max="1" width="4.7109375" style="23" customWidth="1"/>
    <col min="2" max="2" width="32.85546875" style="23" customWidth="1"/>
    <col min="3" max="3" width="18.85546875" style="23" customWidth="1"/>
    <col min="4" max="5" width="14" style="23" customWidth="1"/>
    <col min="6" max="6" width="16.42578125" style="23" customWidth="1"/>
    <col min="7" max="7" width="14.28515625" style="23" customWidth="1"/>
    <col min="8" max="8" width="16" style="23" customWidth="1"/>
    <col min="9" max="9" width="24.85546875" style="23" customWidth="1"/>
    <col min="10" max="10" width="39.85546875" style="23" customWidth="1"/>
    <col min="11" max="11" width="15.42578125" style="23" customWidth="1"/>
    <col min="12" max="16384" width="9.140625" style="23"/>
  </cols>
  <sheetData>
    <row r="1" spans="1:11" s="22" customFormat="1"/>
    <row r="2" spans="1:11" s="36" customFormat="1" ht="34.5" customHeight="1">
      <c r="A2" s="291" t="s">
        <v>128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</row>
    <row r="3" spans="1:11" s="37" customFormat="1" ht="84.75" customHeight="1">
      <c r="A3" s="64" t="s">
        <v>278</v>
      </c>
      <c r="B3" s="64" t="s">
        <v>279</v>
      </c>
      <c r="C3" s="64" t="s">
        <v>294</v>
      </c>
      <c r="D3" s="64" t="s">
        <v>295</v>
      </c>
      <c r="E3" s="64" t="s">
        <v>296</v>
      </c>
      <c r="F3" s="64" t="s">
        <v>297</v>
      </c>
      <c r="G3" s="65" t="s">
        <v>298</v>
      </c>
      <c r="H3" s="65" t="s">
        <v>129</v>
      </c>
      <c r="I3" s="65" t="s">
        <v>299</v>
      </c>
      <c r="J3" s="65" t="s">
        <v>300</v>
      </c>
      <c r="K3" s="47" t="s">
        <v>130</v>
      </c>
    </row>
    <row r="4" spans="1:11" s="191" customFormat="1" ht="41.25" customHeight="1">
      <c r="A4" s="38">
        <v>1</v>
      </c>
      <c r="B4" s="39" t="s">
        <v>166</v>
      </c>
      <c r="C4" s="38" t="s">
        <v>167</v>
      </c>
      <c r="D4" s="157">
        <v>6691462739</v>
      </c>
      <c r="E4" s="178" t="s">
        <v>168</v>
      </c>
      <c r="F4" s="178" t="s">
        <v>169</v>
      </c>
      <c r="G4" s="178" t="s">
        <v>170</v>
      </c>
      <c r="H4" s="212" t="s">
        <v>152</v>
      </c>
      <c r="I4" s="38">
        <v>12</v>
      </c>
      <c r="J4" s="38" t="s">
        <v>171</v>
      </c>
      <c r="K4" s="172" t="s">
        <v>14</v>
      </c>
    </row>
    <row r="5" spans="1:11" s="191" customFormat="1" ht="41.25" customHeight="1">
      <c r="A5" s="38">
        <v>2</v>
      </c>
      <c r="B5" s="39" t="s">
        <v>432</v>
      </c>
      <c r="C5" s="38" t="s">
        <v>433</v>
      </c>
      <c r="D5" s="157" t="s">
        <v>434</v>
      </c>
      <c r="E5" s="178" t="s">
        <v>435</v>
      </c>
      <c r="F5" s="178" t="s">
        <v>436</v>
      </c>
      <c r="G5" s="178"/>
      <c r="H5" s="212" t="s">
        <v>152</v>
      </c>
      <c r="I5" s="212" t="s">
        <v>152</v>
      </c>
      <c r="J5" s="212" t="s">
        <v>152</v>
      </c>
      <c r="K5" s="172" t="s">
        <v>14</v>
      </c>
    </row>
    <row r="6" spans="1:11" s="186" customFormat="1" ht="40.5" customHeight="1">
      <c r="A6" s="38">
        <v>3</v>
      </c>
      <c r="B6" s="11" t="s">
        <v>240</v>
      </c>
      <c r="C6" s="9" t="s">
        <v>242</v>
      </c>
      <c r="D6" s="181" t="s">
        <v>241</v>
      </c>
      <c r="E6" s="183" t="s">
        <v>244</v>
      </c>
      <c r="F6" s="183" t="s">
        <v>243</v>
      </c>
      <c r="G6" s="185" t="s">
        <v>245</v>
      </c>
      <c r="H6" s="212" t="s">
        <v>152</v>
      </c>
      <c r="I6" s="38">
        <v>30</v>
      </c>
      <c r="J6" s="38" t="s">
        <v>246</v>
      </c>
      <c r="K6" s="172" t="s">
        <v>14</v>
      </c>
    </row>
    <row r="7" spans="1:11" s="159" customFormat="1" ht="41.25" customHeight="1">
      <c r="A7" s="38">
        <v>4</v>
      </c>
      <c r="B7" s="11" t="s">
        <v>25</v>
      </c>
      <c r="C7" s="38" t="s">
        <v>26</v>
      </c>
      <c r="D7" s="157" t="s">
        <v>27</v>
      </c>
      <c r="E7" s="178" t="s">
        <v>28</v>
      </c>
      <c r="F7" s="38" t="s">
        <v>29</v>
      </c>
      <c r="G7" s="178" t="s">
        <v>30</v>
      </c>
      <c r="H7" s="212">
        <v>138</v>
      </c>
      <c r="I7" s="38" t="s">
        <v>31</v>
      </c>
      <c r="J7" s="38" t="s">
        <v>4</v>
      </c>
      <c r="K7" s="172" t="s">
        <v>14</v>
      </c>
    </row>
    <row r="8" spans="1:11" s="159" customFormat="1" ht="39" customHeight="1">
      <c r="A8" s="38">
        <v>5</v>
      </c>
      <c r="B8" s="11" t="s">
        <v>46</v>
      </c>
      <c r="C8" s="38" t="s">
        <v>47</v>
      </c>
      <c r="D8" s="250" t="s">
        <v>425</v>
      </c>
      <c r="E8" s="250" t="s">
        <v>425</v>
      </c>
      <c r="F8" s="250" t="s">
        <v>425</v>
      </c>
      <c r="G8" s="178"/>
      <c r="H8" s="38"/>
      <c r="I8" s="212" t="s">
        <v>312</v>
      </c>
      <c r="J8" s="212" t="s">
        <v>312</v>
      </c>
      <c r="K8" s="172" t="s">
        <v>14</v>
      </c>
    </row>
    <row r="9" spans="1:11" s="186" customFormat="1" ht="47.25" customHeight="1">
      <c r="A9" s="38">
        <v>6</v>
      </c>
      <c r="B9" s="11" t="s">
        <v>56</v>
      </c>
      <c r="C9" s="38" t="s">
        <v>57</v>
      </c>
      <c r="D9" s="157">
        <v>4990353810</v>
      </c>
      <c r="E9" s="178" t="s">
        <v>58</v>
      </c>
      <c r="F9" s="38" t="s">
        <v>59</v>
      </c>
      <c r="G9" s="158">
        <v>15</v>
      </c>
      <c r="H9" s="38">
        <v>139</v>
      </c>
      <c r="I9" s="212" t="s">
        <v>312</v>
      </c>
      <c r="J9" s="212" t="s">
        <v>312</v>
      </c>
      <c r="K9" s="172" t="s">
        <v>14</v>
      </c>
    </row>
    <row r="10" spans="1:11" s="191" customFormat="1" ht="36.75" customHeight="1">
      <c r="A10" s="38">
        <v>7</v>
      </c>
      <c r="B10" s="39" t="s">
        <v>66</v>
      </c>
      <c r="C10" s="38" t="s">
        <v>67</v>
      </c>
      <c r="D10" s="250" t="s">
        <v>425</v>
      </c>
      <c r="E10" s="250" t="s">
        <v>425</v>
      </c>
      <c r="F10" s="250" t="s">
        <v>425</v>
      </c>
      <c r="G10" s="249"/>
      <c r="H10" s="212" t="s">
        <v>152</v>
      </c>
      <c r="I10" s="212" t="s">
        <v>312</v>
      </c>
      <c r="J10" s="212" t="s">
        <v>312</v>
      </c>
      <c r="K10" s="172" t="s">
        <v>14</v>
      </c>
    </row>
    <row r="11" spans="1:11" s="187" customFormat="1" ht="45.75" customHeight="1">
      <c r="A11" s="38">
        <v>8</v>
      </c>
      <c r="B11" s="70" t="s">
        <v>71</v>
      </c>
      <c r="C11" s="38" t="s">
        <v>74</v>
      </c>
      <c r="D11" s="157" t="s">
        <v>72</v>
      </c>
      <c r="E11" s="178" t="s">
        <v>73</v>
      </c>
      <c r="F11" s="178" t="s">
        <v>76</v>
      </c>
      <c r="G11" s="178" t="s">
        <v>75</v>
      </c>
      <c r="H11" s="38">
        <v>181</v>
      </c>
      <c r="I11" s="43" t="s">
        <v>77</v>
      </c>
      <c r="J11" s="43" t="s">
        <v>78</v>
      </c>
      <c r="K11" s="172" t="s">
        <v>14</v>
      </c>
    </row>
    <row r="12" spans="1:11" s="187" customFormat="1" ht="39.75" customHeight="1">
      <c r="A12" s="38">
        <v>9</v>
      </c>
      <c r="B12" s="39" t="s">
        <v>96</v>
      </c>
      <c r="C12" s="38" t="s">
        <v>97</v>
      </c>
      <c r="D12" s="157" t="s">
        <v>98</v>
      </c>
      <c r="E12" s="178" t="s">
        <v>99</v>
      </c>
      <c r="F12" s="243" t="s">
        <v>315</v>
      </c>
      <c r="G12" s="178" t="s">
        <v>316</v>
      </c>
      <c r="H12" s="38"/>
      <c r="I12" s="43" t="s">
        <v>317</v>
      </c>
      <c r="J12" s="43"/>
      <c r="K12" s="172" t="s">
        <v>14</v>
      </c>
    </row>
    <row r="13" spans="1:11" s="187" customFormat="1" ht="35.25" customHeight="1">
      <c r="A13" s="38">
        <v>10</v>
      </c>
      <c r="B13" s="39" t="s">
        <v>328</v>
      </c>
      <c r="C13" s="38" t="s">
        <v>329</v>
      </c>
      <c r="D13" s="157" t="s">
        <v>330</v>
      </c>
      <c r="E13" s="178" t="s">
        <v>331</v>
      </c>
      <c r="F13" s="178" t="s">
        <v>332</v>
      </c>
      <c r="G13" s="178" t="s">
        <v>316</v>
      </c>
      <c r="H13" s="38">
        <v>132</v>
      </c>
      <c r="I13" s="43" t="s">
        <v>333</v>
      </c>
      <c r="J13" s="43" t="s">
        <v>334</v>
      </c>
      <c r="K13" s="172" t="s">
        <v>14</v>
      </c>
    </row>
    <row r="21" spans="3:4">
      <c r="C21" s="40"/>
      <c r="D21" s="40"/>
    </row>
  </sheetData>
  <mergeCells count="1">
    <mergeCell ref="A2:K2"/>
  </mergeCells>
  <phoneticPr fontId="0" type="noConversion"/>
  <pageMargins left="0.7" right="0.7" top="0.75" bottom="0.7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Z123"/>
  <sheetViews>
    <sheetView view="pageBreakPreview" zoomScale="85" zoomScaleNormal="85" zoomScaleSheetLayoutView="75" workbookViewId="0">
      <selection activeCell="C8" sqref="C8"/>
    </sheetView>
  </sheetViews>
  <sheetFormatPr defaultRowHeight="12.75"/>
  <cols>
    <col min="1" max="1" width="5.140625" style="14" customWidth="1"/>
    <col min="2" max="2" width="37.5703125" style="19" customWidth="1"/>
    <col min="3" max="3" width="22.28515625" style="19" customWidth="1"/>
    <col min="4" max="4" width="13.7109375" style="19" customWidth="1"/>
    <col min="5" max="6" width="22.7109375" style="19" customWidth="1"/>
    <col min="7" max="7" width="16.5703125" style="14" customWidth="1"/>
    <col min="8" max="8" width="24.28515625" style="90" customWidth="1"/>
    <col min="9" max="9" width="21.28515625" style="25" customWidth="1"/>
    <col min="10" max="10" width="44" style="87" customWidth="1"/>
    <col min="11" max="11" width="30.42578125" style="4" customWidth="1"/>
    <col min="12" max="12" width="16" style="4" customWidth="1"/>
    <col min="13" max="13" width="20" style="4" customWidth="1"/>
    <col min="14" max="14" width="22.7109375" style="4" customWidth="1"/>
    <col min="15" max="15" width="18.5703125" style="83" customWidth="1"/>
    <col min="16" max="16" width="48.140625" style="4" customWidth="1"/>
    <col min="17" max="22" width="21.140625" style="4" customWidth="1"/>
    <col min="23" max="23" width="16.42578125" style="4" customWidth="1"/>
    <col min="24" max="24" width="15.28515625" style="4" customWidth="1"/>
    <col min="25" max="25" width="17.140625" style="4" customWidth="1"/>
    <col min="26" max="26" width="14.42578125" style="4" customWidth="1"/>
    <col min="27" max="16384" width="9.140625" style="4"/>
  </cols>
  <sheetData>
    <row r="1" spans="1:26" ht="21" customHeight="1">
      <c r="A1" s="308" t="s">
        <v>287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</row>
    <row r="2" spans="1:26" ht="18.75" customHeight="1" thickBot="1">
      <c r="A2" s="308" t="s">
        <v>460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</row>
    <row r="3" spans="1:26" s="19" customFormat="1" ht="39.75" customHeight="1" thickBot="1">
      <c r="A3" s="309" t="s">
        <v>259</v>
      </c>
      <c r="B3" s="311" t="s">
        <v>280</v>
      </c>
      <c r="C3" s="311" t="s">
        <v>307</v>
      </c>
      <c r="D3" s="311" t="s">
        <v>308</v>
      </c>
      <c r="E3" s="311" t="s">
        <v>309</v>
      </c>
      <c r="F3" s="306" t="s">
        <v>110</v>
      </c>
      <c r="G3" s="311" t="s">
        <v>281</v>
      </c>
      <c r="H3" s="313" t="s">
        <v>459</v>
      </c>
      <c r="I3" s="313" t="s">
        <v>17</v>
      </c>
      <c r="J3" s="317" t="s">
        <v>288</v>
      </c>
      <c r="K3" s="311" t="s">
        <v>267</v>
      </c>
      <c r="L3" s="316" t="s">
        <v>111</v>
      </c>
      <c r="M3" s="316"/>
      <c r="N3" s="316"/>
      <c r="O3" s="306" t="s">
        <v>115</v>
      </c>
      <c r="P3" s="306" t="s">
        <v>116</v>
      </c>
      <c r="Q3" s="315" t="s">
        <v>123</v>
      </c>
      <c r="R3" s="315"/>
      <c r="S3" s="315"/>
      <c r="T3" s="315"/>
      <c r="U3" s="315"/>
      <c r="V3" s="315"/>
      <c r="W3" s="306" t="s">
        <v>124</v>
      </c>
      <c r="X3" s="306" t="s">
        <v>125</v>
      </c>
      <c r="Y3" s="306" t="s">
        <v>126</v>
      </c>
      <c r="Z3" s="322" t="s">
        <v>127</v>
      </c>
    </row>
    <row r="4" spans="1:26" s="19" customFormat="1" ht="90.75" customHeight="1" thickBot="1">
      <c r="A4" s="310"/>
      <c r="B4" s="312"/>
      <c r="C4" s="312"/>
      <c r="D4" s="312"/>
      <c r="E4" s="312"/>
      <c r="F4" s="307"/>
      <c r="G4" s="312"/>
      <c r="H4" s="314"/>
      <c r="I4" s="314"/>
      <c r="J4" s="318"/>
      <c r="K4" s="312"/>
      <c r="L4" s="133" t="s">
        <v>112</v>
      </c>
      <c r="M4" s="133" t="s">
        <v>113</v>
      </c>
      <c r="N4" s="133" t="s">
        <v>114</v>
      </c>
      <c r="O4" s="307"/>
      <c r="P4" s="307"/>
      <c r="Q4" s="134" t="s">
        <v>117</v>
      </c>
      <c r="R4" s="134" t="s">
        <v>118</v>
      </c>
      <c r="S4" s="134" t="s">
        <v>119</v>
      </c>
      <c r="T4" s="134" t="s">
        <v>120</v>
      </c>
      <c r="U4" s="134" t="s">
        <v>121</v>
      </c>
      <c r="V4" s="134" t="s">
        <v>122</v>
      </c>
      <c r="W4" s="307"/>
      <c r="X4" s="307"/>
      <c r="Y4" s="307"/>
      <c r="Z4" s="323"/>
    </row>
    <row r="5" spans="1:26" ht="26.25" customHeight="1">
      <c r="A5" s="132" t="s">
        <v>269</v>
      </c>
      <c r="B5" s="320" t="s">
        <v>166</v>
      </c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1"/>
    </row>
    <row r="6" spans="1:26" s="16" customFormat="1" ht="37.5" customHeight="1">
      <c r="A6" s="30">
        <v>1</v>
      </c>
      <c r="B6" s="10" t="s">
        <v>172</v>
      </c>
      <c r="C6" s="30" t="s">
        <v>173</v>
      </c>
      <c r="D6" s="30" t="s">
        <v>310</v>
      </c>
      <c r="E6" s="30" t="s">
        <v>306</v>
      </c>
      <c r="F6" s="30" t="s">
        <v>306</v>
      </c>
      <c r="G6" s="30" t="s">
        <v>174</v>
      </c>
      <c r="H6" s="274">
        <v>2228000</v>
      </c>
      <c r="I6" s="174" t="s">
        <v>448</v>
      </c>
      <c r="J6" s="215" t="s">
        <v>175</v>
      </c>
      <c r="K6" s="222" t="s">
        <v>211</v>
      </c>
      <c r="L6" s="74"/>
      <c r="M6" s="74"/>
      <c r="N6" s="74"/>
      <c r="O6" s="217" t="s">
        <v>235</v>
      </c>
      <c r="P6" s="217"/>
      <c r="Q6" s="74" t="s">
        <v>131</v>
      </c>
      <c r="R6" s="74" t="s">
        <v>137</v>
      </c>
      <c r="S6" s="74" t="s">
        <v>131</v>
      </c>
      <c r="T6" s="74" t="s">
        <v>134</v>
      </c>
      <c r="U6" s="74" t="s">
        <v>8</v>
      </c>
      <c r="V6" s="74" t="s">
        <v>132</v>
      </c>
      <c r="W6" s="74">
        <v>769.01</v>
      </c>
      <c r="X6" s="74">
        <v>2</v>
      </c>
      <c r="Y6" s="74" t="s">
        <v>248</v>
      </c>
      <c r="Z6" s="125" t="s">
        <v>248</v>
      </c>
    </row>
    <row r="7" spans="1:26" s="16" customFormat="1" ht="30.75" customHeight="1">
      <c r="A7" s="30">
        <v>2</v>
      </c>
      <c r="B7" s="41" t="s">
        <v>176</v>
      </c>
      <c r="C7" s="30" t="s">
        <v>177</v>
      </c>
      <c r="D7" s="30" t="s">
        <v>247</v>
      </c>
      <c r="E7" s="30" t="s">
        <v>248</v>
      </c>
      <c r="F7" s="30" t="s">
        <v>248</v>
      </c>
      <c r="G7" s="30">
        <v>1970</v>
      </c>
      <c r="H7" s="273">
        <v>225000</v>
      </c>
      <c r="I7" s="174" t="s">
        <v>448</v>
      </c>
      <c r="J7" s="215" t="s">
        <v>178</v>
      </c>
      <c r="K7" s="223" t="s">
        <v>212</v>
      </c>
      <c r="L7" s="75" t="s">
        <v>218</v>
      </c>
      <c r="M7" s="75" t="s">
        <v>219</v>
      </c>
      <c r="N7" s="75" t="s">
        <v>220</v>
      </c>
      <c r="O7" s="218"/>
      <c r="P7" s="218"/>
      <c r="Q7" s="75" t="s">
        <v>131</v>
      </c>
      <c r="R7" s="75" t="s">
        <v>131</v>
      </c>
      <c r="S7" s="75" t="s">
        <v>131</v>
      </c>
      <c r="T7" s="75" t="s">
        <v>131</v>
      </c>
      <c r="U7" s="75" t="s">
        <v>8</v>
      </c>
      <c r="V7" s="75" t="s">
        <v>131</v>
      </c>
      <c r="W7" s="75">
        <v>203</v>
      </c>
      <c r="X7" s="75"/>
      <c r="Y7" s="75"/>
      <c r="Z7" s="126"/>
    </row>
    <row r="8" spans="1:26" s="16" customFormat="1" ht="68.25" customHeight="1">
      <c r="A8" s="30">
        <v>3</v>
      </c>
      <c r="B8" s="41" t="s">
        <v>179</v>
      </c>
      <c r="C8" s="30" t="s">
        <v>177</v>
      </c>
      <c r="D8" s="30" t="s">
        <v>247</v>
      </c>
      <c r="E8" s="30" t="s">
        <v>248</v>
      </c>
      <c r="F8" s="30" t="s">
        <v>248</v>
      </c>
      <c r="G8" s="30">
        <v>1955</v>
      </c>
      <c r="H8" s="273">
        <v>200000</v>
      </c>
      <c r="I8" s="174" t="s">
        <v>448</v>
      </c>
      <c r="J8" s="215" t="s">
        <v>180</v>
      </c>
      <c r="K8" s="223" t="s">
        <v>213</v>
      </c>
      <c r="L8" s="75" t="s">
        <v>221</v>
      </c>
      <c r="M8" s="75" t="s">
        <v>222</v>
      </c>
      <c r="N8" s="75" t="s">
        <v>220</v>
      </c>
      <c r="O8" s="218" t="s">
        <v>236</v>
      </c>
      <c r="P8" s="218"/>
      <c r="Q8" s="75" t="s">
        <v>131</v>
      </c>
      <c r="R8" s="75" t="s">
        <v>137</v>
      </c>
      <c r="S8" s="75" t="s">
        <v>131</v>
      </c>
      <c r="T8" s="75" t="s">
        <v>131</v>
      </c>
      <c r="U8" s="75" t="s">
        <v>8</v>
      </c>
      <c r="V8" s="75" t="s">
        <v>131</v>
      </c>
      <c r="W8" s="75">
        <v>1825</v>
      </c>
      <c r="X8" s="75">
        <v>2</v>
      </c>
      <c r="Y8" s="75" t="s">
        <v>247</v>
      </c>
      <c r="Z8" s="126" t="s">
        <v>248</v>
      </c>
    </row>
    <row r="9" spans="1:26" s="16" customFormat="1" ht="67.5" customHeight="1">
      <c r="A9" s="30">
        <v>4</v>
      </c>
      <c r="B9" s="10" t="s">
        <v>181</v>
      </c>
      <c r="C9" s="30" t="s">
        <v>177</v>
      </c>
      <c r="D9" s="30" t="s">
        <v>247</v>
      </c>
      <c r="E9" s="30" t="s">
        <v>248</v>
      </c>
      <c r="F9" s="30" t="s">
        <v>248</v>
      </c>
      <c r="G9" s="30" t="s">
        <v>13</v>
      </c>
      <c r="H9" s="274">
        <v>180000</v>
      </c>
      <c r="I9" s="174" t="s">
        <v>448</v>
      </c>
      <c r="J9" s="215" t="s">
        <v>178</v>
      </c>
      <c r="K9" s="223" t="s">
        <v>214</v>
      </c>
      <c r="L9" s="75" t="s">
        <v>223</v>
      </c>
      <c r="M9" s="75" t="s">
        <v>224</v>
      </c>
      <c r="N9" s="75" t="s">
        <v>225</v>
      </c>
      <c r="O9" s="218"/>
      <c r="P9" s="218" t="s">
        <v>237</v>
      </c>
      <c r="Q9" s="75" t="s">
        <v>134</v>
      </c>
      <c r="R9" s="75" t="s">
        <v>134</v>
      </c>
      <c r="S9" s="75" t="s">
        <v>134</v>
      </c>
      <c r="T9" s="75" t="s">
        <v>134</v>
      </c>
      <c r="U9" s="75" t="s">
        <v>8</v>
      </c>
      <c r="V9" s="75" t="s">
        <v>134</v>
      </c>
      <c r="W9" s="75">
        <v>170.43</v>
      </c>
      <c r="X9" s="75">
        <v>2</v>
      </c>
      <c r="Y9" s="75" t="s">
        <v>248</v>
      </c>
      <c r="Z9" s="126" t="s">
        <v>248</v>
      </c>
    </row>
    <row r="10" spans="1:26" s="16" customFormat="1" ht="63" customHeight="1">
      <c r="A10" s="30">
        <v>5</v>
      </c>
      <c r="B10" s="41" t="s">
        <v>182</v>
      </c>
      <c r="C10" s="30" t="s">
        <v>177</v>
      </c>
      <c r="D10" s="30" t="s">
        <v>247</v>
      </c>
      <c r="E10" s="30" t="s">
        <v>248</v>
      </c>
      <c r="F10" s="30" t="s">
        <v>248</v>
      </c>
      <c r="G10" s="30" t="s">
        <v>13</v>
      </c>
      <c r="H10" s="273">
        <v>100000</v>
      </c>
      <c r="I10" s="174" t="s">
        <v>448</v>
      </c>
      <c r="J10" s="215"/>
      <c r="K10" s="223" t="s">
        <v>215</v>
      </c>
      <c r="L10" s="75" t="s">
        <v>226</v>
      </c>
      <c r="M10" s="75" t="s">
        <v>139</v>
      </c>
      <c r="N10" s="75" t="s">
        <v>227</v>
      </c>
      <c r="O10" s="218" t="s">
        <v>235</v>
      </c>
      <c r="P10" s="218"/>
      <c r="Q10" s="75" t="s">
        <v>238</v>
      </c>
      <c r="R10" s="75" t="s">
        <v>132</v>
      </c>
      <c r="S10" s="75" t="s">
        <v>131</v>
      </c>
      <c r="T10" s="75" t="s">
        <v>134</v>
      </c>
      <c r="U10" s="75" t="s">
        <v>8</v>
      </c>
      <c r="V10" s="75" t="s">
        <v>132</v>
      </c>
      <c r="W10" s="75">
        <v>382</v>
      </c>
      <c r="X10" s="75">
        <v>2</v>
      </c>
      <c r="Y10" s="75" t="s">
        <v>138</v>
      </c>
      <c r="Z10" s="126" t="s">
        <v>248</v>
      </c>
    </row>
    <row r="11" spans="1:26" s="16" customFormat="1" ht="63.75" customHeight="1">
      <c r="A11" s="30">
        <v>6</v>
      </c>
      <c r="B11" s="10" t="s">
        <v>183</v>
      </c>
      <c r="C11" s="30" t="s">
        <v>177</v>
      </c>
      <c r="D11" s="30" t="s">
        <v>247</v>
      </c>
      <c r="E11" s="30" t="s">
        <v>248</v>
      </c>
      <c r="F11" s="30" t="s">
        <v>248</v>
      </c>
      <c r="G11" s="30">
        <v>1970</v>
      </c>
      <c r="H11" s="272">
        <v>200000</v>
      </c>
      <c r="I11" s="174" t="s">
        <v>448</v>
      </c>
      <c r="J11" s="215" t="s">
        <v>178</v>
      </c>
      <c r="K11" s="223" t="s">
        <v>216</v>
      </c>
      <c r="L11" s="75" t="s">
        <v>221</v>
      </c>
      <c r="M11" s="75" t="s">
        <v>228</v>
      </c>
      <c r="N11" s="75" t="s">
        <v>229</v>
      </c>
      <c r="O11" s="218"/>
      <c r="P11" s="218"/>
      <c r="Q11" s="75" t="s">
        <v>131</v>
      </c>
      <c r="R11" s="75" t="s">
        <v>131</v>
      </c>
      <c r="S11" s="75" t="s">
        <v>131</v>
      </c>
      <c r="T11" s="75" t="s">
        <v>131</v>
      </c>
      <c r="U11" s="75" t="s">
        <v>8</v>
      </c>
      <c r="V11" s="75" t="s">
        <v>131</v>
      </c>
      <c r="W11" s="75">
        <v>220.36</v>
      </c>
      <c r="X11" s="75">
        <v>1</v>
      </c>
      <c r="Y11" s="75" t="s">
        <v>248</v>
      </c>
      <c r="Z11" s="126" t="s">
        <v>248</v>
      </c>
    </row>
    <row r="12" spans="1:26" s="16" customFormat="1" ht="63.75" customHeight="1">
      <c r="A12" s="30">
        <v>7</v>
      </c>
      <c r="B12" s="10" t="s">
        <v>438</v>
      </c>
      <c r="C12" s="30" t="s">
        <v>177</v>
      </c>
      <c r="D12" s="30" t="s">
        <v>247</v>
      </c>
      <c r="E12" s="30" t="s">
        <v>248</v>
      </c>
      <c r="F12" s="30" t="s">
        <v>248</v>
      </c>
      <c r="G12" s="30">
        <v>1950</v>
      </c>
      <c r="H12" s="272">
        <v>100000</v>
      </c>
      <c r="I12" s="174" t="s">
        <v>448</v>
      </c>
      <c r="J12" s="215" t="s">
        <v>178</v>
      </c>
      <c r="K12" s="223" t="s">
        <v>217</v>
      </c>
      <c r="L12" s="75" t="s">
        <v>221</v>
      </c>
      <c r="M12" s="219" t="s">
        <v>219</v>
      </c>
      <c r="N12" s="75" t="s">
        <v>230</v>
      </c>
      <c r="O12" s="218" t="s">
        <v>239</v>
      </c>
      <c r="P12" s="218"/>
      <c r="Q12" s="75" t="s">
        <v>131</v>
      </c>
      <c r="R12" s="75" t="s">
        <v>131</v>
      </c>
      <c r="S12" s="75" t="s">
        <v>131</v>
      </c>
      <c r="T12" s="75" t="s">
        <v>131</v>
      </c>
      <c r="U12" s="75" t="s">
        <v>131</v>
      </c>
      <c r="V12" s="75" t="s">
        <v>131</v>
      </c>
      <c r="W12" s="75">
        <v>359.52</v>
      </c>
      <c r="X12" s="75">
        <v>2</v>
      </c>
      <c r="Y12" s="75" t="s">
        <v>248</v>
      </c>
      <c r="Z12" s="126" t="s">
        <v>248</v>
      </c>
    </row>
    <row r="13" spans="1:26" s="16" customFormat="1" ht="63.75" customHeight="1">
      <c r="A13" s="30">
        <v>8</v>
      </c>
      <c r="B13" s="10" t="s">
        <v>184</v>
      </c>
      <c r="C13" s="30" t="s">
        <v>177</v>
      </c>
      <c r="D13" s="30" t="s">
        <v>247</v>
      </c>
      <c r="E13" s="30" t="s">
        <v>248</v>
      </c>
      <c r="F13" s="30" t="s">
        <v>248</v>
      </c>
      <c r="G13" s="30" t="s">
        <v>13</v>
      </c>
      <c r="H13" s="273">
        <v>40000</v>
      </c>
      <c r="I13" s="174" t="s">
        <v>448</v>
      </c>
      <c r="J13" s="215" t="s">
        <v>185</v>
      </c>
      <c r="K13" s="76"/>
      <c r="L13" s="75"/>
      <c r="M13" s="75"/>
      <c r="N13" s="75"/>
      <c r="O13" s="75"/>
      <c r="P13" s="51"/>
      <c r="Q13" s="75"/>
      <c r="R13" s="75"/>
      <c r="S13" s="75"/>
      <c r="T13" s="75"/>
      <c r="U13" s="75"/>
      <c r="V13" s="75"/>
      <c r="W13" s="75"/>
      <c r="X13" s="75"/>
      <c r="Y13" s="75"/>
      <c r="Z13" s="126"/>
    </row>
    <row r="14" spans="1:26" s="16" customFormat="1" ht="63.75" customHeight="1">
      <c r="A14" s="30">
        <v>10</v>
      </c>
      <c r="B14" s="10" t="s">
        <v>186</v>
      </c>
      <c r="C14" s="30" t="s">
        <v>15</v>
      </c>
      <c r="D14" s="30" t="s">
        <v>247</v>
      </c>
      <c r="E14" s="30" t="s">
        <v>248</v>
      </c>
      <c r="F14" s="30" t="s">
        <v>248</v>
      </c>
      <c r="G14" s="30">
        <v>1950</v>
      </c>
      <c r="H14" s="273">
        <v>80000</v>
      </c>
      <c r="I14" s="174" t="s">
        <v>448</v>
      </c>
      <c r="J14" s="174"/>
      <c r="K14" s="76"/>
      <c r="L14" s="75"/>
      <c r="M14" s="75"/>
      <c r="N14" s="75"/>
      <c r="O14" s="75"/>
      <c r="P14" s="51"/>
      <c r="Q14" s="75"/>
      <c r="R14" s="75"/>
      <c r="S14" s="75"/>
      <c r="T14" s="75"/>
      <c r="U14" s="75"/>
      <c r="V14" s="75"/>
      <c r="W14" s="75"/>
      <c r="X14" s="75"/>
      <c r="Y14" s="75"/>
      <c r="Z14" s="126"/>
    </row>
    <row r="15" spans="1:26" s="16" customFormat="1" ht="63.75" customHeight="1">
      <c r="A15" s="30">
        <v>11</v>
      </c>
      <c r="B15" s="10" t="s">
        <v>187</v>
      </c>
      <c r="C15" s="30" t="s">
        <v>188</v>
      </c>
      <c r="D15" s="30" t="s">
        <v>247</v>
      </c>
      <c r="E15" s="30" t="s">
        <v>9</v>
      </c>
      <c r="F15" s="30" t="s">
        <v>248</v>
      </c>
      <c r="G15" s="30">
        <v>1993</v>
      </c>
      <c r="H15" s="273">
        <v>91500</v>
      </c>
      <c r="I15" s="174" t="s">
        <v>448</v>
      </c>
      <c r="J15" s="174"/>
      <c r="K15" s="76"/>
      <c r="L15" s="75"/>
      <c r="M15" s="75"/>
      <c r="N15" s="75"/>
      <c r="O15" s="75"/>
      <c r="P15" s="51"/>
      <c r="Q15" s="75"/>
      <c r="R15" s="75"/>
      <c r="S15" s="75"/>
      <c r="T15" s="75"/>
      <c r="U15" s="75"/>
      <c r="V15" s="75"/>
      <c r="W15" s="75"/>
      <c r="X15" s="75"/>
      <c r="Y15" s="75"/>
      <c r="Z15" s="126"/>
    </row>
    <row r="16" spans="1:26" s="16" customFormat="1" ht="63.75" customHeight="1">
      <c r="A16" s="30">
        <v>12</v>
      </c>
      <c r="B16" s="10" t="s">
        <v>189</v>
      </c>
      <c r="C16" s="30" t="s">
        <v>190</v>
      </c>
      <c r="D16" s="30" t="s">
        <v>247</v>
      </c>
      <c r="E16" s="30" t="s">
        <v>248</v>
      </c>
      <c r="F16" s="30" t="s">
        <v>248</v>
      </c>
      <c r="G16" s="30">
        <v>2014</v>
      </c>
      <c r="H16" s="214">
        <v>350000</v>
      </c>
      <c r="I16" s="174" t="s">
        <v>448</v>
      </c>
      <c r="J16" s="174"/>
      <c r="K16" s="76"/>
      <c r="L16" s="75"/>
      <c r="M16" s="75"/>
      <c r="N16" s="75"/>
      <c r="O16" s="75"/>
      <c r="P16" s="51"/>
      <c r="Q16" s="75"/>
      <c r="R16" s="75"/>
      <c r="S16" s="75"/>
      <c r="T16" s="75"/>
      <c r="U16" s="75"/>
      <c r="V16" s="75"/>
      <c r="W16" s="75"/>
      <c r="X16" s="75"/>
      <c r="Y16" s="75"/>
      <c r="Z16" s="126"/>
    </row>
    <row r="17" spans="1:26" s="16" customFormat="1" ht="63.75" customHeight="1">
      <c r="A17" s="30">
        <v>13</v>
      </c>
      <c r="B17" s="10" t="s">
        <v>191</v>
      </c>
      <c r="C17" s="30" t="s">
        <v>190</v>
      </c>
      <c r="D17" s="30" t="s">
        <v>247</v>
      </c>
      <c r="E17" s="30" t="s">
        <v>248</v>
      </c>
      <c r="F17" s="30" t="s">
        <v>248</v>
      </c>
      <c r="G17" s="30">
        <v>2013</v>
      </c>
      <c r="H17" s="214">
        <v>76122.990000000005</v>
      </c>
      <c r="I17" s="275" t="s">
        <v>449</v>
      </c>
      <c r="J17" s="174"/>
      <c r="K17" s="76"/>
      <c r="L17" s="75"/>
      <c r="M17" s="75"/>
      <c r="N17" s="75"/>
      <c r="O17" s="75"/>
      <c r="P17" s="51"/>
      <c r="Q17" s="75"/>
      <c r="R17" s="75"/>
      <c r="S17" s="75"/>
      <c r="T17" s="75"/>
      <c r="U17" s="75"/>
      <c r="V17" s="75"/>
      <c r="W17" s="75"/>
      <c r="X17" s="75"/>
      <c r="Y17" s="75"/>
      <c r="Z17" s="126"/>
    </row>
    <row r="18" spans="1:26" s="16" customFormat="1" ht="63.75" customHeight="1">
      <c r="A18" s="30">
        <v>14</v>
      </c>
      <c r="B18" s="10" t="s">
        <v>450</v>
      </c>
      <c r="C18" s="30" t="s">
        <v>192</v>
      </c>
      <c r="D18" s="30" t="s">
        <v>247</v>
      </c>
      <c r="E18" s="30" t="s">
        <v>9</v>
      </c>
      <c r="F18" s="30" t="s">
        <v>248</v>
      </c>
      <c r="G18" s="30">
        <v>1950</v>
      </c>
      <c r="H18" s="273">
        <v>900000</v>
      </c>
      <c r="I18" s="174" t="s">
        <v>448</v>
      </c>
      <c r="J18" s="174"/>
      <c r="K18" s="218" t="s">
        <v>231</v>
      </c>
      <c r="L18" s="218" t="s">
        <v>232</v>
      </c>
      <c r="M18" s="218" t="s">
        <v>233</v>
      </c>
      <c r="N18" s="218" t="s">
        <v>234</v>
      </c>
      <c r="O18" s="218"/>
      <c r="P18" s="218"/>
      <c r="Q18" s="75" t="s">
        <v>131</v>
      </c>
      <c r="R18" s="75" t="s">
        <v>131</v>
      </c>
      <c r="S18" s="75" t="s">
        <v>131</v>
      </c>
      <c r="T18" s="75" t="s">
        <v>131</v>
      </c>
      <c r="U18" s="75" t="s">
        <v>141</v>
      </c>
      <c r="V18" s="75" t="s">
        <v>131</v>
      </c>
      <c r="W18" s="75">
        <v>372</v>
      </c>
      <c r="X18" s="75">
        <v>2</v>
      </c>
      <c r="Y18" s="75"/>
      <c r="Z18" s="75" t="s">
        <v>248</v>
      </c>
    </row>
    <row r="19" spans="1:26" s="16" customFormat="1" ht="63.75" customHeight="1">
      <c r="A19" s="30">
        <v>15</v>
      </c>
      <c r="B19" s="10" t="s">
        <v>193</v>
      </c>
      <c r="C19" s="30" t="s">
        <v>192</v>
      </c>
      <c r="D19" s="30" t="s">
        <v>247</v>
      </c>
      <c r="E19" s="30" t="s">
        <v>9</v>
      </c>
      <c r="F19" s="30" t="s">
        <v>248</v>
      </c>
      <c r="G19" s="30" t="s">
        <v>13</v>
      </c>
      <c r="H19" s="273">
        <v>127000</v>
      </c>
      <c r="I19" s="174" t="s">
        <v>448</v>
      </c>
      <c r="J19" s="174"/>
      <c r="K19" s="76"/>
      <c r="L19" s="75"/>
      <c r="M19" s="75"/>
      <c r="N19" s="75"/>
      <c r="O19" s="75"/>
      <c r="P19" s="51"/>
      <c r="Q19" s="75"/>
      <c r="R19" s="75"/>
      <c r="S19" s="75"/>
      <c r="T19" s="75"/>
      <c r="U19" s="75"/>
      <c r="V19" s="75"/>
      <c r="W19" s="75"/>
      <c r="X19" s="75"/>
      <c r="Y19" s="75"/>
      <c r="Z19" s="126"/>
    </row>
    <row r="20" spans="1:26" s="16" customFormat="1" ht="63.75" customHeight="1">
      <c r="A20" s="30">
        <v>16</v>
      </c>
      <c r="B20" s="10" t="s">
        <v>452</v>
      </c>
      <c r="C20" s="30" t="s">
        <v>192</v>
      </c>
      <c r="D20" s="30" t="s">
        <v>247</v>
      </c>
      <c r="E20" s="30" t="s">
        <v>9</v>
      </c>
      <c r="F20" s="30" t="s">
        <v>248</v>
      </c>
      <c r="G20" s="30" t="s">
        <v>13</v>
      </c>
      <c r="H20" s="214">
        <v>172220</v>
      </c>
      <c r="I20" s="174" t="s">
        <v>448</v>
      </c>
      <c r="J20" s="174"/>
      <c r="K20" s="76"/>
      <c r="L20" s="75"/>
      <c r="M20" s="75"/>
      <c r="N20" s="75"/>
      <c r="O20" s="75"/>
      <c r="P20" s="51"/>
      <c r="Q20" s="75"/>
      <c r="R20" s="75"/>
      <c r="S20" s="75"/>
      <c r="T20" s="75"/>
      <c r="U20" s="75"/>
      <c r="V20" s="75"/>
      <c r="W20" s="75"/>
      <c r="X20" s="75"/>
      <c r="Y20" s="75"/>
      <c r="Z20" s="126"/>
    </row>
    <row r="21" spans="1:26" s="16" customFormat="1" ht="63.75" customHeight="1">
      <c r="A21" s="30">
        <v>17</v>
      </c>
      <c r="B21" s="10" t="s">
        <v>194</v>
      </c>
      <c r="C21" s="30" t="s">
        <v>192</v>
      </c>
      <c r="D21" s="30" t="s">
        <v>247</v>
      </c>
      <c r="E21" s="30" t="s">
        <v>248</v>
      </c>
      <c r="F21" s="30" t="s">
        <v>248</v>
      </c>
      <c r="G21" s="30" t="s">
        <v>13</v>
      </c>
      <c r="H21" s="214">
        <v>36400</v>
      </c>
      <c r="I21" s="174" t="s">
        <v>448</v>
      </c>
      <c r="J21" s="174"/>
      <c r="K21" s="76"/>
      <c r="L21" s="75"/>
      <c r="M21" s="75"/>
      <c r="N21" s="75"/>
      <c r="O21" s="75"/>
      <c r="P21" s="51"/>
      <c r="Q21" s="75"/>
      <c r="R21" s="75"/>
      <c r="S21" s="75"/>
      <c r="T21" s="75"/>
      <c r="U21" s="75"/>
      <c r="V21" s="75"/>
      <c r="W21" s="75"/>
      <c r="X21" s="75"/>
      <c r="Y21" s="75"/>
      <c r="Z21" s="126"/>
    </row>
    <row r="22" spans="1:26" s="16" customFormat="1" ht="63.75" customHeight="1">
      <c r="A22" s="30">
        <v>18</v>
      </c>
      <c r="B22" s="10" t="s">
        <v>195</v>
      </c>
      <c r="C22" s="30" t="s">
        <v>196</v>
      </c>
      <c r="D22" s="30" t="s">
        <v>247</v>
      </c>
      <c r="E22" s="30" t="s">
        <v>9</v>
      </c>
      <c r="F22" s="30" t="s">
        <v>248</v>
      </c>
      <c r="G22" s="30">
        <v>1978</v>
      </c>
      <c r="H22" s="214">
        <v>3000</v>
      </c>
      <c r="I22" s="275" t="s">
        <v>449</v>
      </c>
      <c r="J22" s="174"/>
      <c r="K22" s="76"/>
      <c r="L22" s="75"/>
      <c r="M22" s="75"/>
      <c r="N22" s="75"/>
      <c r="O22" s="75"/>
      <c r="P22" s="51"/>
      <c r="Q22" s="75"/>
      <c r="R22" s="75"/>
      <c r="S22" s="75"/>
      <c r="T22" s="75"/>
      <c r="U22" s="75"/>
      <c r="V22" s="75"/>
      <c r="W22" s="75"/>
      <c r="X22" s="75"/>
      <c r="Y22" s="75"/>
      <c r="Z22" s="126"/>
    </row>
    <row r="23" spans="1:26" s="16" customFormat="1" ht="63.75" customHeight="1">
      <c r="A23" s="30">
        <v>19</v>
      </c>
      <c r="B23" s="10" t="s">
        <v>197</v>
      </c>
      <c r="C23" s="30" t="s">
        <v>192</v>
      </c>
      <c r="D23" s="30" t="s">
        <v>247</v>
      </c>
      <c r="E23" s="30" t="s">
        <v>9</v>
      </c>
      <c r="F23" s="30" t="s">
        <v>248</v>
      </c>
      <c r="G23" s="30" t="s">
        <v>13</v>
      </c>
      <c r="H23" s="272">
        <v>26500</v>
      </c>
      <c r="I23" s="174" t="s">
        <v>448</v>
      </c>
      <c r="J23" s="174"/>
      <c r="K23" s="76"/>
      <c r="L23" s="75"/>
      <c r="M23" s="75"/>
      <c r="N23" s="75"/>
      <c r="O23" s="75"/>
      <c r="P23" s="51"/>
      <c r="Q23" s="75"/>
      <c r="R23" s="75"/>
      <c r="S23" s="75"/>
      <c r="T23" s="75"/>
      <c r="U23" s="75"/>
      <c r="V23" s="75"/>
      <c r="W23" s="75"/>
      <c r="X23" s="75"/>
      <c r="Y23" s="75"/>
      <c r="Z23" s="126"/>
    </row>
    <row r="24" spans="1:26" s="16" customFormat="1" ht="63.75" customHeight="1">
      <c r="A24" s="30">
        <v>20</v>
      </c>
      <c r="B24" s="10" t="s">
        <v>451</v>
      </c>
      <c r="C24" s="30" t="s">
        <v>192</v>
      </c>
      <c r="D24" s="30" t="s">
        <v>247</v>
      </c>
      <c r="E24" s="30" t="s">
        <v>248</v>
      </c>
      <c r="F24" s="30" t="s">
        <v>248</v>
      </c>
      <c r="G24" s="30" t="s">
        <v>13</v>
      </c>
      <c r="H24" s="214">
        <v>157050</v>
      </c>
      <c r="I24" s="174" t="s">
        <v>448</v>
      </c>
      <c r="J24" s="174"/>
      <c r="K24" s="76"/>
      <c r="L24" s="75"/>
      <c r="M24" s="75"/>
      <c r="N24" s="75"/>
      <c r="O24" s="75"/>
      <c r="P24" s="51"/>
      <c r="Q24" s="75"/>
      <c r="R24" s="75"/>
      <c r="S24" s="75"/>
      <c r="T24" s="75"/>
      <c r="U24" s="75"/>
      <c r="V24" s="75"/>
      <c r="W24" s="75"/>
      <c r="X24" s="75"/>
      <c r="Y24" s="75"/>
      <c r="Z24" s="126"/>
    </row>
    <row r="25" spans="1:26" s="16" customFormat="1" ht="62.25" customHeight="1">
      <c r="A25" s="30">
        <v>21</v>
      </c>
      <c r="B25" s="10" t="s">
        <v>453</v>
      </c>
      <c r="C25" s="30" t="s">
        <v>192</v>
      </c>
      <c r="D25" s="30" t="s">
        <v>247</v>
      </c>
      <c r="E25" s="30" t="s">
        <v>248</v>
      </c>
      <c r="F25" s="30" t="s">
        <v>248</v>
      </c>
      <c r="G25" s="30">
        <v>1960</v>
      </c>
      <c r="H25" s="216">
        <v>271800</v>
      </c>
      <c r="I25" s="174" t="s">
        <v>448</v>
      </c>
      <c r="J25" s="174"/>
      <c r="K25" s="75"/>
      <c r="L25" s="75"/>
      <c r="M25" s="75"/>
      <c r="N25" s="75"/>
      <c r="O25" s="75"/>
      <c r="P25" s="51"/>
      <c r="Q25" s="75"/>
      <c r="R25" s="75"/>
      <c r="S25" s="75"/>
      <c r="T25" s="75"/>
      <c r="U25" s="75"/>
      <c r="V25" s="75"/>
      <c r="W25" s="75"/>
      <c r="X25" s="75"/>
      <c r="Y25" s="75"/>
      <c r="Z25" s="126"/>
    </row>
    <row r="26" spans="1:26" s="16" customFormat="1" ht="44.25" customHeight="1">
      <c r="A26" s="30">
        <v>22</v>
      </c>
      <c r="B26" s="41" t="s">
        <v>198</v>
      </c>
      <c r="C26" s="42" t="s">
        <v>192</v>
      </c>
      <c r="D26" s="42" t="s">
        <v>247</v>
      </c>
      <c r="E26" s="30" t="s">
        <v>248</v>
      </c>
      <c r="F26" s="30" t="s">
        <v>248</v>
      </c>
      <c r="G26" s="30" t="s">
        <v>13</v>
      </c>
      <c r="H26" s="214">
        <v>55000</v>
      </c>
      <c r="I26" s="174" t="s">
        <v>448</v>
      </c>
      <c r="J26" s="176"/>
      <c r="K26" s="75"/>
      <c r="L26" s="75"/>
      <c r="M26" s="75"/>
      <c r="N26" s="75"/>
      <c r="O26" s="82"/>
      <c r="P26" s="51"/>
      <c r="Q26" s="75"/>
      <c r="R26" s="75"/>
      <c r="S26" s="75"/>
      <c r="T26" s="75"/>
      <c r="U26" s="75"/>
      <c r="V26" s="75"/>
      <c r="W26" s="75"/>
      <c r="X26" s="75"/>
      <c r="Y26" s="75"/>
      <c r="Z26" s="126"/>
    </row>
    <row r="27" spans="1:26" s="16" customFormat="1" ht="27" customHeight="1">
      <c r="A27" s="30">
        <v>23</v>
      </c>
      <c r="B27" s="10" t="s">
        <v>199</v>
      </c>
      <c r="C27" s="42" t="s">
        <v>192</v>
      </c>
      <c r="D27" s="30" t="s">
        <v>247</v>
      </c>
      <c r="E27" s="30" t="s">
        <v>248</v>
      </c>
      <c r="F27" s="30" t="s">
        <v>248</v>
      </c>
      <c r="G27" s="42" t="s">
        <v>13</v>
      </c>
      <c r="H27" s="214">
        <v>36600</v>
      </c>
      <c r="I27" s="174" t="s">
        <v>448</v>
      </c>
      <c r="J27" s="176"/>
      <c r="K27" s="76"/>
      <c r="L27" s="75"/>
      <c r="M27" s="75"/>
      <c r="N27" s="75"/>
      <c r="O27" s="75"/>
      <c r="P27" s="51"/>
      <c r="Q27" s="75"/>
      <c r="R27" s="75"/>
      <c r="S27" s="75"/>
      <c r="T27" s="75"/>
      <c r="U27" s="75"/>
      <c r="V27" s="75"/>
      <c r="W27" s="75"/>
      <c r="X27" s="75"/>
      <c r="Y27" s="75"/>
      <c r="Z27" s="126"/>
    </row>
    <row r="28" spans="1:26" s="16" customFormat="1" ht="27" customHeight="1">
      <c r="A28" s="30">
        <v>24</v>
      </c>
      <c r="B28" s="31" t="s">
        <v>200</v>
      </c>
      <c r="C28" s="30" t="s">
        <v>192</v>
      </c>
      <c r="D28" s="42" t="s">
        <v>247</v>
      </c>
      <c r="E28" s="30" t="s">
        <v>248</v>
      </c>
      <c r="F28" s="30" t="s">
        <v>248</v>
      </c>
      <c r="G28" s="30"/>
      <c r="H28" s="273">
        <v>111000</v>
      </c>
      <c r="I28" s="174" t="s">
        <v>448</v>
      </c>
      <c r="J28" s="265"/>
      <c r="K28" s="75"/>
      <c r="L28" s="75"/>
      <c r="M28" s="75"/>
      <c r="N28" s="75"/>
      <c r="O28" s="75"/>
      <c r="P28" s="51"/>
      <c r="Q28" s="75"/>
      <c r="R28" s="75"/>
      <c r="S28" s="75"/>
      <c r="T28" s="75"/>
      <c r="U28" s="75"/>
      <c r="V28" s="75"/>
      <c r="W28" s="75"/>
      <c r="X28" s="75"/>
      <c r="Y28" s="75"/>
      <c r="Z28" s="126"/>
    </row>
    <row r="29" spans="1:26" s="16" customFormat="1" ht="64.5" customHeight="1">
      <c r="A29" s="30">
        <v>25</v>
      </c>
      <c r="B29" s="10" t="s">
        <v>201</v>
      </c>
      <c r="C29" s="9" t="s">
        <v>192</v>
      </c>
      <c r="D29" s="30" t="s">
        <v>247</v>
      </c>
      <c r="E29" s="30" t="s">
        <v>248</v>
      </c>
      <c r="F29" s="30" t="s">
        <v>248</v>
      </c>
      <c r="G29" s="30"/>
      <c r="H29" s="273">
        <v>68900</v>
      </c>
      <c r="I29" s="174" t="s">
        <v>448</v>
      </c>
      <c r="J29" s="164"/>
      <c r="K29" s="263"/>
      <c r="L29" s="153"/>
      <c r="M29" s="153"/>
      <c r="N29" s="153"/>
      <c r="O29" s="153"/>
      <c r="P29" s="195"/>
      <c r="Q29" s="153"/>
      <c r="R29" s="153"/>
      <c r="S29" s="153"/>
      <c r="T29" s="153"/>
      <c r="U29" s="153"/>
      <c r="V29" s="153"/>
      <c r="W29" s="196"/>
      <c r="X29" s="153"/>
      <c r="Y29" s="153"/>
      <c r="Z29" s="117"/>
    </row>
    <row r="30" spans="1:26" s="16" customFormat="1" ht="64.5" customHeight="1">
      <c r="A30" s="30">
        <v>26</v>
      </c>
      <c r="B30" s="41" t="s">
        <v>202</v>
      </c>
      <c r="C30" s="42" t="s">
        <v>192</v>
      </c>
      <c r="D30" s="42" t="s">
        <v>247</v>
      </c>
      <c r="E30" s="30" t="s">
        <v>248</v>
      </c>
      <c r="F30" s="30" t="s">
        <v>248</v>
      </c>
      <c r="G30" s="30"/>
      <c r="H30" s="272">
        <v>39000</v>
      </c>
      <c r="I30" s="174" t="s">
        <v>448</v>
      </c>
      <c r="J30" s="164"/>
      <c r="K30" s="264"/>
      <c r="L30" s="154"/>
      <c r="M30" s="154"/>
      <c r="N30" s="154"/>
      <c r="O30" s="154"/>
      <c r="P30" s="195"/>
      <c r="Q30" s="154"/>
      <c r="R30" s="154"/>
      <c r="S30" s="154"/>
      <c r="T30" s="154"/>
      <c r="U30" s="154"/>
      <c r="V30" s="154"/>
      <c r="W30" s="197"/>
      <c r="X30" s="154"/>
      <c r="Y30" s="154"/>
      <c r="Z30" s="154"/>
    </row>
    <row r="31" spans="1:26" s="16" customFormat="1" ht="64.5" customHeight="1">
      <c r="A31" s="30">
        <v>27</v>
      </c>
      <c r="B31" s="41" t="s">
        <v>203</v>
      </c>
      <c r="C31" s="42" t="s">
        <v>192</v>
      </c>
      <c r="D31" s="42" t="s">
        <v>247</v>
      </c>
      <c r="E31" s="30" t="s">
        <v>248</v>
      </c>
      <c r="F31" s="30" t="s">
        <v>248</v>
      </c>
      <c r="G31" s="30"/>
      <c r="H31" s="273">
        <v>82550</v>
      </c>
      <c r="I31" s="174" t="s">
        <v>448</v>
      </c>
      <c r="J31" s="164"/>
      <c r="K31" s="264"/>
      <c r="L31" s="154"/>
      <c r="M31" s="154"/>
      <c r="N31" s="154"/>
      <c r="O31" s="154"/>
      <c r="P31" s="195"/>
      <c r="Q31" s="154"/>
      <c r="R31" s="154"/>
      <c r="S31" s="154"/>
      <c r="T31" s="154"/>
      <c r="U31" s="154"/>
      <c r="V31" s="154"/>
      <c r="W31" s="197"/>
      <c r="X31" s="154"/>
      <c r="Y31" s="154"/>
      <c r="Z31" s="213"/>
    </row>
    <row r="32" spans="1:26" s="16" customFormat="1" ht="64.5" customHeight="1">
      <c r="A32" s="30">
        <v>28</v>
      </c>
      <c r="B32" s="41" t="s">
        <v>204</v>
      </c>
      <c r="C32" s="42" t="s">
        <v>192</v>
      </c>
      <c r="D32" s="42" t="s">
        <v>247</v>
      </c>
      <c r="E32" s="30" t="s">
        <v>248</v>
      </c>
      <c r="F32" s="30" t="s">
        <v>248</v>
      </c>
      <c r="G32" s="30"/>
      <c r="H32" s="273">
        <v>83200</v>
      </c>
      <c r="I32" s="174" t="s">
        <v>448</v>
      </c>
      <c r="J32" s="164"/>
      <c r="K32" s="264"/>
      <c r="L32" s="154"/>
      <c r="M32" s="154"/>
      <c r="N32" s="154"/>
      <c r="O32" s="154"/>
      <c r="P32" s="195"/>
      <c r="Q32" s="154"/>
      <c r="R32" s="154"/>
      <c r="S32" s="154"/>
      <c r="T32" s="154"/>
      <c r="U32" s="154"/>
      <c r="V32" s="154"/>
      <c r="W32" s="197"/>
      <c r="X32" s="154"/>
      <c r="Y32" s="154"/>
      <c r="Z32" s="213"/>
    </row>
    <row r="33" spans="1:26" s="16" customFormat="1" ht="64.5" customHeight="1">
      <c r="A33" s="30">
        <v>29</v>
      </c>
      <c r="B33" s="41" t="s">
        <v>205</v>
      </c>
      <c r="C33" s="42" t="s">
        <v>192</v>
      </c>
      <c r="D33" s="42" t="s">
        <v>247</v>
      </c>
      <c r="E33" s="30" t="s">
        <v>248</v>
      </c>
      <c r="F33" s="30" t="s">
        <v>248</v>
      </c>
      <c r="G33" s="30"/>
      <c r="H33" s="273">
        <v>63700</v>
      </c>
      <c r="I33" s="174" t="s">
        <v>448</v>
      </c>
      <c r="J33" s="164"/>
      <c r="K33" s="264"/>
      <c r="L33" s="154"/>
      <c r="M33" s="154"/>
      <c r="N33" s="154"/>
      <c r="O33" s="154"/>
      <c r="P33" s="195"/>
      <c r="Q33" s="154"/>
      <c r="R33" s="154"/>
      <c r="S33" s="154"/>
      <c r="T33" s="154"/>
      <c r="U33" s="154"/>
      <c r="V33" s="154"/>
      <c r="W33" s="197"/>
      <c r="X33" s="154"/>
      <c r="Y33" s="154"/>
      <c r="Z33" s="213"/>
    </row>
    <row r="34" spans="1:26" s="16" customFormat="1" ht="64.5" customHeight="1">
      <c r="A34" s="30">
        <v>30</v>
      </c>
      <c r="B34" s="41" t="s">
        <v>206</v>
      </c>
      <c r="C34" s="42" t="s">
        <v>192</v>
      </c>
      <c r="D34" s="42" t="s">
        <v>247</v>
      </c>
      <c r="E34" s="30" t="s">
        <v>248</v>
      </c>
      <c r="F34" s="30" t="s">
        <v>248</v>
      </c>
      <c r="G34" s="30"/>
      <c r="H34" s="273">
        <v>62400</v>
      </c>
      <c r="I34" s="174" t="s">
        <v>448</v>
      </c>
      <c r="J34" s="164"/>
      <c r="K34" s="264"/>
      <c r="L34" s="154"/>
      <c r="M34" s="154"/>
      <c r="N34" s="154"/>
      <c r="O34" s="154"/>
      <c r="P34" s="195"/>
      <c r="Q34" s="154"/>
      <c r="R34" s="154"/>
      <c r="S34" s="154"/>
      <c r="T34" s="154"/>
      <c r="U34" s="154"/>
      <c r="V34" s="154"/>
      <c r="W34" s="197"/>
      <c r="X34" s="154"/>
      <c r="Y34" s="154"/>
      <c r="Z34" s="213"/>
    </row>
    <row r="35" spans="1:26" s="16" customFormat="1" ht="64.5" customHeight="1">
      <c r="A35" s="30">
        <v>31</v>
      </c>
      <c r="B35" s="41" t="s">
        <v>207</v>
      </c>
      <c r="C35" s="42" t="s">
        <v>192</v>
      </c>
      <c r="D35" s="42" t="s">
        <v>247</v>
      </c>
      <c r="E35" s="30" t="s">
        <v>248</v>
      </c>
      <c r="F35" s="30" t="s">
        <v>248</v>
      </c>
      <c r="G35" s="30"/>
      <c r="H35" s="273">
        <v>41000</v>
      </c>
      <c r="I35" s="174" t="s">
        <v>448</v>
      </c>
      <c r="J35" s="164"/>
      <c r="K35" s="156"/>
      <c r="L35" s="154"/>
      <c r="M35" s="154"/>
      <c r="N35" s="154"/>
      <c r="O35" s="154"/>
      <c r="P35" s="195"/>
      <c r="Q35" s="154"/>
      <c r="R35" s="154"/>
      <c r="S35" s="154"/>
      <c r="T35" s="154"/>
      <c r="U35" s="154"/>
      <c r="V35" s="154"/>
      <c r="W35" s="197"/>
      <c r="X35" s="154"/>
      <c r="Y35" s="154"/>
      <c r="Z35" s="213"/>
    </row>
    <row r="36" spans="1:26" s="16" customFormat="1" ht="64.5" customHeight="1">
      <c r="A36" s="30">
        <v>32</v>
      </c>
      <c r="B36" s="41" t="s">
        <v>208</v>
      </c>
      <c r="C36" s="42" t="s">
        <v>192</v>
      </c>
      <c r="D36" s="42" t="s">
        <v>247</v>
      </c>
      <c r="E36" s="30" t="s">
        <v>248</v>
      </c>
      <c r="F36" s="30" t="s">
        <v>248</v>
      </c>
      <c r="G36" s="30"/>
      <c r="H36" s="273">
        <v>27700</v>
      </c>
      <c r="I36" s="174" t="s">
        <v>448</v>
      </c>
      <c r="J36" s="164"/>
      <c r="K36" s="156"/>
      <c r="L36" s="154"/>
      <c r="M36" s="154"/>
      <c r="N36" s="154"/>
      <c r="O36" s="154"/>
      <c r="P36" s="195"/>
      <c r="Q36" s="154"/>
      <c r="R36" s="154"/>
      <c r="S36" s="154"/>
      <c r="T36" s="154"/>
      <c r="U36" s="154"/>
      <c r="V36" s="154"/>
      <c r="W36" s="197"/>
      <c r="X36" s="154"/>
      <c r="Y36" s="154"/>
      <c r="Z36" s="213"/>
    </row>
    <row r="37" spans="1:26" s="16" customFormat="1" ht="64.5" customHeight="1">
      <c r="A37" s="30">
        <v>33</v>
      </c>
      <c r="B37" s="41" t="s">
        <v>209</v>
      </c>
      <c r="C37" s="42" t="s">
        <v>192</v>
      </c>
      <c r="D37" s="42" t="s">
        <v>247</v>
      </c>
      <c r="E37" s="30" t="s">
        <v>248</v>
      </c>
      <c r="F37" s="30" t="s">
        <v>248</v>
      </c>
      <c r="G37" s="30"/>
      <c r="H37" s="273">
        <v>21600</v>
      </c>
      <c r="I37" s="174" t="s">
        <v>448</v>
      </c>
      <c r="J37" s="164"/>
      <c r="K37" s="156"/>
      <c r="L37" s="154"/>
      <c r="M37" s="154"/>
      <c r="N37" s="154"/>
      <c r="O37" s="154"/>
      <c r="P37" s="195"/>
      <c r="Q37" s="154"/>
      <c r="R37" s="154"/>
      <c r="S37" s="154"/>
      <c r="T37" s="154"/>
      <c r="U37" s="154"/>
      <c r="V37" s="154"/>
      <c r="W37" s="197"/>
      <c r="X37" s="154"/>
      <c r="Y37" s="154"/>
      <c r="Z37" s="213"/>
    </row>
    <row r="38" spans="1:26" s="16" customFormat="1" ht="64.5" customHeight="1">
      <c r="A38" s="154">
        <v>34</v>
      </c>
      <c r="B38" s="259" t="s">
        <v>210</v>
      </c>
      <c r="C38" s="260" t="s">
        <v>192</v>
      </c>
      <c r="D38" s="260" t="s">
        <v>247</v>
      </c>
      <c r="E38" s="154" t="s">
        <v>248</v>
      </c>
      <c r="F38" s="154" t="s">
        <v>248</v>
      </c>
      <c r="G38" s="154"/>
      <c r="H38" s="261">
        <v>21600</v>
      </c>
      <c r="I38" s="174" t="s">
        <v>448</v>
      </c>
      <c r="J38" s="164"/>
      <c r="K38" s="156"/>
      <c r="L38" s="154"/>
      <c r="M38" s="154"/>
      <c r="N38" s="154"/>
      <c r="O38" s="154"/>
      <c r="P38" s="195"/>
      <c r="Q38" s="154"/>
      <c r="R38" s="154"/>
      <c r="S38" s="154"/>
      <c r="T38" s="154"/>
      <c r="U38" s="154"/>
      <c r="V38" s="154"/>
      <c r="W38" s="197"/>
      <c r="X38" s="154"/>
      <c r="Y38" s="154"/>
      <c r="Z38" s="213"/>
    </row>
    <row r="39" spans="1:26" s="16" customFormat="1" ht="64.5" customHeight="1">
      <c r="A39" s="30">
        <v>35</v>
      </c>
      <c r="B39" s="41" t="s">
        <v>441</v>
      </c>
      <c r="C39" s="260" t="s">
        <v>192</v>
      </c>
      <c r="D39" s="260" t="s">
        <v>247</v>
      </c>
      <c r="E39" s="154" t="s">
        <v>248</v>
      </c>
      <c r="F39" s="154" t="s">
        <v>248</v>
      </c>
      <c r="G39" s="30"/>
      <c r="H39" s="214">
        <v>45500</v>
      </c>
      <c r="I39" s="174" t="s">
        <v>448</v>
      </c>
      <c r="J39" s="164"/>
      <c r="K39" s="9"/>
      <c r="L39" s="154"/>
      <c r="M39" s="154"/>
      <c r="N39" s="154"/>
      <c r="O39" s="154"/>
      <c r="P39" s="195"/>
      <c r="Q39" s="154"/>
      <c r="R39" s="154"/>
      <c r="S39" s="154"/>
      <c r="T39" s="154"/>
      <c r="U39" s="154"/>
      <c r="V39" s="154"/>
      <c r="W39" s="197"/>
      <c r="X39" s="154"/>
      <c r="Y39" s="154"/>
      <c r="Z39" s="213"/>
    </row>
    <row r="40" spans="1:26" s="16" customFormat="1" ht="64.5" customHeight="1">
      <c r="A40" s="154">
        <v>36</v>
      </c>
      <c r="B40" s="41" t="s">
        <v>442</v>
      </c>
      <c r="C40" s="260" t="s">
        <v>192</v>
      </c>
      <c r="D40" s="260" t="s">
        <v>247</v>
      </c>
      <c r="E40" s="154" t="s">
        <v>248</v>
      </c>
      <c r="F40" s="154" t="s">
        <v>248</v>
      </c>
      <c r="G40" s="30"/>
      <c r="H40" s="214">
        <v>41500</v>
      </c>
      <c r="I40" s="174" t="s">
        <v>448</v>
      </c>
      <c r="J40" s="164"/>
      <c r="K40" s="9"/>
      <c r="L40" s="154"/>
      <c r="M40" s="154"/>
      <c r="N40" s="154"/>
      <c r="O40" s="154"/>
      <c r="P40" s="195"/>
      <c r="Q40" s="154"/>
      <c r="R40" s="154"/>
      <c r="S40" s="154"/>
      <c r="T40" s="154"/>
      <c r="U40" s="154"/>
      <c r="V40" s="154"/>
      <c r="W40" s="197"/>
      <c r="X40" s="154"/>
      <c r="Y40" s="154"/>
      <c r="Z40" s="213"/>
    </row>
    <row r="41" spans="1:26" s="16" customFormat="1" ht="64.5" customHeight="1">
      <c r="A41" s="30">
        <v>37</v>
      </c>
      <c r="B41" s="41" t="s">
        <v>443</v>
      </c>
      <c r="C41" s="260" t="s">
        <v>192</v>
      </c>
      <c r="D41" s="260" t="s">
        <v>247</v>
      </c>
      <c r="E41" s="154" t="s">
        <v>248</v>
      </c>
      <c r="F41" s="154" t="s">
        <v>248</v>
      </c>
      <c r="G41" s="30"/>
      <c r="H41" s="214">
        <v>44100</v>
      </c>
      <c r="I41" s="174" t="s">
        <v>448</v>
      </c>
      <c r="J41" s="164"/>
      <c r="K41" s="9"/>
      <c r="L41" s="154"/>
      <c r="M41" s="154"/>
      <c r="N41" s="154"/>
      <c r="O41" s="154"/>
      <c r="P41" s="195"/>
      <c r="Q41" s="154"/>
      <c r="R41" s="154"/>
      <c r="S41" s="154"/>
      <c r="T41" s="154"/>
      <c r="U41" s="154"/>
      <c r="V41" s="154"/>
      <c r="W41" s="197"/>
      <c r="X41" s="154"/>
      <c r="Y41" s="154"/>
      <c r="Z41" s="213"/>
    </row>
    <row r="42" spans="1:26" s="16" customFormat="1" ht="64.5" customHeight="1">
      <c r="A42" s="154">
        <v>38</v>
      </c>
      <c r="B42" s="41" t="s">
        <v>444</v>
      </c>
      <c r="C42" s="260" t="s">
        <v>192</v>
      </c>
      <c r="D42" s="260" t="s">
        <v>247</v>
      </c>
      <c r="E42" s="154" t="s">
        <v>248</v>
      </c>
      <c r="F42" s="154" t="s">
        <v>248</v>
      </c>
      <c r="G42" s="30"/>
      <c r="H42" s="214">
        <v>40900</v>
      </c>
      <c r="I42" s="174" t="s">
        <v>448</v>
      </c>
      <c r="J42" s="164"/>
      <c r="K42" s="9"/>
      <c r="L42" s="154"/>
      <c r="M42" s="154"/>
      <c r="N42" s="154"/>
      <c r="O42" s="154"/>
      <c r="P42" s="195"/>
      <c r="Q42" s="154"/>
      <c r="R42" s="154"/>
      <c r="S42" s="154"/>
      <c r="T42" s="154"/>
      <c r="U42" s="154"/>
      <c r="V42" s="154"/>
      <c r="W42" s="197"/>
      <c r="X42" s="154"/>
      <c r="Y42" s="154"/>
      <c r="Z42" s="213"/>
    </row>
    <row r="43" spans="1:26" s="16" customFormat="1" ht="64.5" customHeight="1">
      <c r="A43" s="30">
        <v>39</v>
      </c>
      <c r="B43" s="41" t="s">
        <v>445</v>
      </c>
      <c r="C43" s="260" t="s">
        <v>192</v>
      </c>
      <c r="D43" s="260" t="s">
        <v>247</v>
      </c>
      <c r="E43" s="154" t="s">
        <v>248</v>
      </c>
      <c r="F43" s="154" t="s">
        <v>248</v>
      </c>
      <c r="G43" s="30"/>
      <c r="H43" s="214">
        <v>63700</v>
      </c>
      <c r="I43" s="174" t="s">
        <v>448</v>
      </c>
      <c r="J43" s="164"/>
      <c r="K43" s="9"/>
      <c r="L43" s="154"/>
      <c r="M43" s="154"/>
      <c r="N43" s="154"/>
      <c r="O43" s="154"/>
      <c r="P43" s="195"/>
      <c r="Q43" s="154"/>
      <c r="R43" s="154"/>
      <c r="S43" s="154"/>
      <c r="T43" s="154"/>
      <c r="U43" s="154"/>
      <c r="V43" s="154"/>
      <c r="W43" s="197"/>
      <c r="X43" s="154"/>
      <c r="Y43" s="154"/>
      <c r="Z43" s="213"/>
    </row>
    <row r="44" spans="1:26" s="16" customFormat="1" ht="64.5" customHeight="1">
      <c r="A44" s="154">
        <v>40</v>
      </c>
      <c r="B44" s="41" t="s">
        <v>446</v>
      </c>
      <c r="C44" s="260" t="s">
        <v>192</v>
      </c>
      <c r="D44" s="260" t="s">
        <v>247</v>
      </c>
      <c r="E44" s="154" t="s">
        <v>248</v>
      </c>
      <c r="F44" s="154" t="s">
        <v>248</v>
      </c>
      <c r="G44" s="30"/>
      <c r="H44" s="214">
        <v>30000</v>
      </c>
      <c r="I44" s="174" t="s">
        <v>448</v>
      </c>
      <c r="J44" s="164"/>
      <c r="K44" s="9"/>
      <c r="L44" s="30"/>
      <c r="M44" s="30"/>
      <c r="N44" s="30"/>
      <c r="O44" s="30"/>
      <c r="P44" s="51"/>
      <c r="Q44" s="30"/>
      <c r="R44" s="30"/>
      <c r="S44" s="154"/>
      <c r="T44" s="154"/>
      <c r="U44" s="154"/>
      <c r="V44" s="154"/>
      <c r="W44" s="197"/>
      <c r="X44" s="154"/>
      <c r="Y44" s="154"/>
      <c r="Z44" s="213"/>
    </row>
    <row r="45" spans="1:26" s="16" customFormat="1" ht="64.5" customHeight="1">
      <c r="A45" s="30">
        <v>41</v>
      </c>
      <c r="B45" s="41" t="s">
        <v>447</v>
      </c>
      <c r="C45" s="42" t="s">
        <v>192</v>
      </c>
      <c r="D45" s="42" t="s">
        <v>247</v>
      </c>
      <c r="E45" s="30" t="s">
        <v>248</v>
      </c>
      <c r="F45" s="30" t="s">
        <v>248</v>
      </c>
      <c r="G45" s="30"/>
      <c r="H45" s="214">
        <v>33150</v>
      </c>
      <c r="I45" s="174" t="s">
        <v>448</v>
      </c>
      <c r="J45" s="164"/>
      <c r="K45" s="9"/>
      <c r="L45" s="30"/>
      <c r="M45" s="30"/>
      <c r="N45" s="30"/>
      <c r="O45" s="30"/>
      <c r="P45" s="51"/>
      <c r="Q45" s="30"/>
      <c r="R45" s="30"/>
      <c r="S45" s="154"/>
      <c r="T45" s="154"/>
      <c r="U45" s="154"/>
      <c r="V45" s="154"/>
      <c r="W45" s="197"/>
      <c r="X45" s="154"/>
      <c r="Y45" s="154"/>
      <c r="Z45" s="213"/>
    </row>
    <row r="46" spans="1:26" s="16" customFormat="1" ht="64.5" customHeight="1">
      <c r="A46" s="154">
        <v>42</v>
      </c>
      <c r="B46" s="222" t="s">
        <v>410</v>
      </c>
      <c r="C46" s="217" t="s">
        <v>411</v>
      </c>
      <c r="D46" s="74" t="s">
        <v>247</v>
      </c>
      <c r="E46" s="74" t="s">
        <v>248</v>
      </c>
      <c r="F46" s="74" t="s">
        <v>248</v>
      </c>
      <c r="G46" s="74">
        <v>2011</v>
      </c>
      <c r="H46" s="220">
        <v>412401.78</v>
      </c>
      <c r="I46" s="275" t="s">
        <v>449</v>
      </c>
      <c r="J46" s="262"/>
      <c r="K46" s="74" t="s">
        <v>416</v>
      </c>
      <c r="L46" s="266"/>
      <c r="M46" s="266"/>
      <c r="N46" s="266"/>
      <c r="O46" s="266"/>
      <c r="P46" s="267"/>
      <c r="Q46" s="266"/>
      <c r="R46" s="266"/>
      <c r="S46" s="30"/>
      <c r="T46" s="30"/>
      <c r="U46" s="30"/>
      <c r="V46" s="30"/>
      <c r="W46" s="234"/>
      <c r="X46" s="30"/>
      <c r="Y46" s="30"/>
      <c r="Z46" s="30"/>
    </row>
    <row r="47" spans="1:26" s="16" customFormat="1" ht="64.5" customHeight="1">
      <c r="A47" s="30">
        <v>43</v>
      </c>
      <c r="B47" s="218" t="s">
        <v>412</v>
      </c>
      <c r="C47" s="218" t="s">
        <v>411</v>
      </c>
      <c r="D47" s="75" t="s">
        <v>247</v>
      </c>
      <c r="E47" s="75" t="s">
        <v>248</v>
      </c>
      <c r="F47" s="75" t="s">
        <v>248</v>
      </c>
      <c r="G47" s="75">
        <v>2013</v>
      </c>
      <c r="H47" s="228">
        <v>386763.92</v>
      </c>
      <c r="I47" s="275" t="s">
        <v>449</v>
      </c>
      <c r="J47" s="164"/>
      <c r="K47" s="75" t="s">
        <v>417</v>
      </c>
      <c r="L47" s="30"/>
      <c r="M47" s="30"/>
      <c r="N47" s="30"/>
      <c r="O47" s="30"/>
      <c r="P47" s="51"/>
      <c r="Q47" s="30"/>
      <c r="R47" s="30"/>
      <c r="S47" s="30"/>
      <c r="T47" s="30"/>
      <c r="U47" s="30"/>
      <c r="V47" s="30"/>
      <c r="W47" s="234"/>
      <c r="X47" s="30"/>
      <c r="Y47" s="30"/>
      <c r="Z47" s="30"/>
    </row>
    <row r="48" spans="1:26" s="16" customFormat="1" ht="64.5" customHeight="1">
      <c r="A48" s="154">
        <v>44</v>
      </c>
      <c r="B48" s="218" t="s">
        <v>413</v>
      </c>
      <c r="C48" s="218" t="s">
        <v>411</v>
      </c>
      <c r="D48" s="75" t="s">
        <v>247</v>
      </c>
      <c r="E48" s="75" t="s">
        <v>248</v>
      </c>
      <c r="F48" s="75" t="s">
        <v>248</v>
      </c>
      <c r="G48" s="75">
        <v>2009</v>
      </c>
      <c r="H48" s="228">
        <v>1564673.63</v>
      </c>
      <c r="I48" s="275" t="s">
        <v>449</v>
      </c>
      <c r="J48" s="164"/>
      <c r="K48" s="75" t="s">
        <v>418</v>
      </c>
      <c r="L48" s="30"/>
      <c r="M48" s="30"/>
      <c r="N48" s="30"/>
      <c r="O48" s="30"/>
      <c r="P48" s="51"/>
      <c r="Q48" s="30"/>
      <c r="R48" s="30"/>
      <c r="S48" s="30"/>
      <c r="T48" s="30"/>
      <c r="U48" s="30"/>
      <c r="V48" s="30"/>
      <c r="W48" s="234"/>
      <c r="X48" s="30"/>
      <c r="Y48" s="30"/>
      <c r="Z48" s="30"/>
    </row>
    <row r="49" spans="1:26" s="16" customFormat="1" ht="64.5" customHeight="1">
      <c r="A49" s="30">
        <v>45</v>
      </c>
      <c r="B49" s="218" t="s">
        <v>414</v>
      </c>
      <c r="C49" s="218" t="s">
        <v>411</v>
      </c>
      <c r="D49" s="75" t="s">
        <v>247</v>
      </c>
      <c r="E49" s="75" t="s">
        <v>248</v>
      </c>
      <c r="F49" s="75" t="s">
        <v>248</v>
      </c>
      <c r="G49" s="75">
        <v>2011</v>
      </c>
      <c r="H49" s="228">
        <v>1378966.55</v>
      </c>
      <c r="I49" s="275" t="s">
        <v>449</v>
      </c>
      <c r="J49" s="164"/>
      <c r="K49" s="75" t="s">
        <v>419</v>
      </c>
      <c r="L49" s="30"/>
      <c r="M49" s="30"/>
      <c r="N49" s="30"/>
      <c r="O49" s="30"/>
      <c r="P49" s="51"/>
      <c r="Q49" s="30"/>
      <c r="R49" s="30"/>
      <c r="S49" s="30"/>
      <c r="T49" s="30"/>
      <c r="U49" s="30"/>
      <c r="V49" s="30"/>
      <c r="W49" s="234"/>
      <c r="X49" s="30"/>
      <c r="Y49" s="30"/>
      <c r="Z49" s="30"/>
    </row>
    <row r="50" spans="1:26" s="16" customFormat="1" ht="64.5" customHeight="1">
      <c r="A50" s="154">
        <v>46</v>
      </c>
      <c r="B50" s="218" t="s">
        <v>415</v>
      </c>
      <c r="C50" s="218"/>
      <c r="D50" s="75" t="s">
        <v>247</v>
      </c>
      <c r="E50" s="75" t="s">
        <v>248</v>
      </c>
      <c r="F50" s="75" t="s">
        <v>248</v>
      </c>
      <c r="G50" s="75">
        <v>2012</v>
      </c>
      <c r="H50" s="228">
        <v>167824.64000000001</v>
      </c>
      <c r="I50" s="275" t="s">
        <v>449</v>
      </c>
      <c r="J50" s="164"/>
      <c r="K50" s="75" t="s">
        <v>418</v>
      </c>
      <c r="L50" s="30"/>
      <c r="M50" s="30"/>
      <c r="N50" s="30"/>
      <c r="O50" s="30"/>
      <c r="P50" s="51"/>
      <c r="Q50" s="30"/>
      <c r="R50" s="30"/>
      <c r="S50" s="30"/>
      <c r="T50" s="30"/>
      <c r="U50" s="30"/>
      <c r="V50" s="30"/>
      <c r="W50" s="234"/>
      <c r="X50" s="30"/>
      <c r="Y50" s="30"/>
      <c r="Z50" s="30"/>
    </row>
    <row r="51" spans="1:26" s="17" customFormat="1" ht="15" customHeight="1">
      <c r="A51" s="299" t="s">
        <v>282</v>
      </c>
      <c r="B51" s="300"/>
      <c r="C51" s="300"/>
      <c r="D51" s="300"/>
      <c r="E51" s="300"/>
      <c r="F51" s="300"/>
      <c r="G51" s="301"/>
      <c r="H51" s="122">
        <f>SUM(H6:H50)</f>
        <v>10488323.510000002</v>
      </c>
      <c r="I51" s="13"/>
      <c r="J51" s="77"/>
      <c r="K51" s="12"/>
      <c r="L51" s="56"/>
      <c r="M51" s="56"/>
      <c r="N51" s="56"/>
      <c r="O51" s="84"/>
      <c r="P51" s="56"/>
      <c r="Q51" s="56"/>
      <c r="R51" s="56"/>
      <c r="S51" s="56"/>
      <c r="T51" s="56"/>
      <c r="U51" s="56"/>
      <c r="V51" s="57"/>
      <c r="W51" s="57"/>
      <c r="X51" s="57"/>
      <c r="Y51" s="57"/>
      <c r="Z51" s="127"/>
    </row>
    <row r="52" spans="1:26" s="53" customFormat="1" ht="20.25" customHeight="1">
      <c r="A52" s="92" t="s">
        <v>270</v>
      </c>
      <c r="B52" s="319" t="s">
        <v>240</v>
      </c>
      <c r="C52" s="319"/>
      <c r="D52" s="319"/>
      <c r="E52" s="319"/>
      <c r="F52" s="319"/>
      <c r="G52" s="319"/>
      <c r="H52" s="319"/>
      <c r="I52" s="319"/>
      <c r="J52" s="319"/>
      <c r="K52" s="319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54"/>
      <c r="W52" s="54"/>
      <c r="X52" s="54"/>
      <c r="Y52" s="54"/>
      <c r="Z52" s="128"/>
    </row>
    <row r="53" spans="1:26" s="19" customFormat="1" ht="41.25" customHeight="1">
      <c r="A53" s="160">
        <v>1</v>
      </c>
      <c r="B53" s="161" t="s">
        <v>240</v>
      </c>
      <c r="C53" s="8" t="s">
        <v>18</v>
      </c>
      <c r="D53" s="8" t="s">
        <v>247</v>
      </c>
      <c r="E53" s="8" t="s">
        <v>248</v>
      </c>
      <c r="F53" s="8" t="s">
        <v>248</v>
      </c>
      <c r="G53" s="8" t="s">
        <v>19</v>
      </c>
      <c r="H53" s="220">
        <v>300000</v>
      </c>
      <c r="I53" s="174" t="s">
        <v>448</v>
      </c>
      <c r="J53" s="162" t="s">
        <v>20</v>
      </c>
      <c r="K53" s="222" t="s">
        <v>21</v>
      </c>
      <c r="L53" s="8"/>
      <c r="M53" s="8"/>
      <c r="N53" s="8"/>
      <c r="O53" s="8"/>
      <c r="P53" s="8"/>
      <c r="Q53" s="74" t="s">
        <v>131</v>
      </c>
      <c r="R53" s="74" t="s">
        <v>132</v>
      </c>
      <c r="S53" s="74" t="s">
        <v>132</v>
      </c>
      <c r="T53" s="74" t="s">
        <v>133</v>
      </c>
      <c r="U53" s="74" t="s">
        <v>0</v>
      </c>
      <c r="V53" s="74" t="s">
        <v>132</v>
      </c>
      <c r="W53" s="239">
        <v>504</v>
      </c>
      <c r="X53" s="239">
        <v>2</v>
      </c>
      <c r="Y53" s="239" t="s">
        <v>247</v>
      </c>
      <c r="Z53" s="239" t="s">
        <v>248</v>
      </c>
    </row>
    <row r="54" spans="1:26" s="16" customFormat="1" ht="15" customHeight="1">
      <c r="A54" s="299" t="s">
        <v>282</v>
      </c>
      <c r="B54" s="300"/>
      <c r="C54" s="300"/>
      <c r="D54" s="300"/>
      <c r="E54" s="300"/>
      <c r="F54" s="300"/>
      <c r="G54" s="301"/>
      <c r="H54" s="122">
        <f>H53</f>
        <v>300000</v>
      </c>
      <c r="I54" s="13"/>
      <c r="J54" s="77"/>
      <c r="K54" s="12"/>
      <c r="L54" s="51"/>
      <c r="M54" s="51"/>
      <c r="N54" s="51"/>
      <c r="O54" s="73"/>
      <c r="P54" s="51"/>
      <c r="Q54" s="73"/>
      <c r="R54" s="73"/>
      <c r="S54" s="73"/>
      <c r="T54" s="73"/>
      <c r="U54" s="73"/>
      <c r="V54" s="235"/>
      <c r="W54" s="235"/>
      <c r="X54" s="235"/>
      <c r="Y54" s="235"/>
      <c r="Z54" s="236"/>
    </row>
    <row r="55" spans="1:26" s="53" customFormat="1" ht="21.75" customHeight="1">
      <c r="A55" s="92" t="s">
        <v>273</v>
      </c>
      <c r="B55" s="296" t="s">
        <v>25</v>
      </c>
      <c r="C55" s="297"/>
      <c r="D55" s="297"/>
      <c r="E55" s="297"/>
      <c r="F55" s="297"/>
      <c r="G55" s="297"/>
      <c r="H55" s="297"/>
      <c r="I55" s="297"/>
      <c r="J55" s="297"/>
      <c r="K55" s="298"/>
      <c r="L55" s="52"/>
      <c r="M55" s="52"/>
      <c r="N55" s="52"/>
      <c r="O55" s="85"/>
      <c r="P55" s="52"/>
      <c r="Q55" s="85"/>
      <c r="R55" s="85"/>
      <c r="S55" s="85"/>
      <c r="T55" s="85"/>
      <c r="U55" s="85"/>
      <c r="V55" s="237"/>
      <c r="W55" s="237"/>
      <c r="X55" s="237"/>
      <c r="Y55" s="237"/>
      <c r="Z55" s="238"/>
    </row>
    <row r="56" spans="1:26" s="175" customFormat="1" ht="78" customHeight="1">
      <c r="A56" s="9">
        <v>1</v>
      </c>
      <c r="B56" s="10" t="s">
        <v>32</v>
      </c>
      <c r="C56" s="10" t="s">
        <v>33</v>
      </c>
      <c r="D56" s="9" t="s">
        <v>247</v>
      </c>
      <c r="E56" s="9" t="s">
        <v>248</v>
      </c>
      <c r="F56" s="9" t="s">
        <v>248</v>
      </c>
      <c r="G56" s="9" t="s">
        <v>34</v>
      </c>
      <c r="H56" s="270">
        <v>1524516.93</v>
      </c>
      <c r="I56" s="174" t="s">
        <v>448</v>
      </c>
      <c r="J56" s="221" t="s">
        <v>36</v>
      </c>
      <c r="K56" s="222" t="s">
        <v>37</v>
      </c>
      <c r="L56" s="8" t="s">
        <v>38</v>
      </c>
      <c r="M56" s="8" t="s">
        <v>39</v>
      </c>
      <c r="N56" s="8" t="s">
        <v>40</v>
      </c>
      <c r="O56" s="222" t="s">
        <v>42</v>
      </c>
      <c r="P56" s="8"/>
      <c r="Q56" s="8" t="s">
        <v>131</v>
      </c>
      <c r="R56" s="8" t="s">
        <v>131</v>
      </c>
      <c r="S56" s="8" t="s">
        <v>131</v>
      </c>
      <c r="T56" s="8" t="s">
        <v>131</v>
      </c>
      <c r="U56" s="8"/>
      <c r="V56" s="8" t="s">
        <v>131</v>
      </c>
      <c r="W56" s="8">
        <v>1039</v>
      </c>
      <c r="X56" s="8">
        <v>2</v>
      </c>
      <c r="Y56" s="8" t="s">
        <v>247</v>
      </c>
      <c r="Z56" s="163" t="s">
        <v>248</v>
      </c>
    </row>
    <row r="57" spans="1:26" s="175" customFormat="1" ht="70.5" customHeight="1">
      <c r="A57" s="9">
        <v>2</v>
      </c>
      <c r="B57" s="10" t="s">
        <v>35</v>
      </c>
      <c r="C57" s="10" t="s">
        <v>5</v>
      </c>
      <c r="D57" s="9" t="s">
        <v>247</v>
      </c>
      <c r="E57" s="9" t="s">
        <v>248</v>
      </c>
      <c r="F57" s="9" t="s">
        <v>248</v>
      </c>
      <c r="G57" s="9">
        <v>2002</v>
      </c>
      <c r="H57" s="271">
        <v>2571960.42</v>
      </c>
      <c r="I57" s="174" t="s">
        <v>448</v>
      </c>
      <c r="J57" s="221" t="s">
        <v>36</v>
      </c>
      <c r="K57" s="223" t="s">
        <v>37</v>
      </c>
      <c r="L57" s="9" t="s">
        <v>38</v>
      </c>
      <c r="M57" s="9" t="s">
        <v>39</v>
      </c>
      <c r="N57" s="9" t="s">
        <v>41</v>
      </c>
      <c r="O57" s="222" t="s">
        <v>42</v>
      </c>
      <c r="P57" s="9"/>
      <c r="Q57" s="9" t="s">
        <v>131</v>
      </c>
      <c r="R57" s="9" t="s">
        <v>131</v>
      </c>
      <c r="S57" s="9" t="s">
        <v>131</v>
      </c>
      <c r="T57" s="9" t="s">
        <v>131</v>
      </c>
      <c r="U57" s="9"/>
      <c r="V57" s="9" t="s">
        <v>131</v>
      </c>
      <c r="W57" s="9" t="s">
        <v>43</v>
      </c>
      <c r="X57" s="9">
        <v>2</v>
      </c>
      <c r="Y57" s="9" t="s">
        <v>248</v>
      </c>
      <c r="Z57" s="9" t="s">
        <v>248</v>
      </c>
    </row>
    <row r="58" spans="1:26" ht="15" customHeight="1">
      <c r="A58" s="299" t="s">
        <v>282</v>
      </c>
      <c r="B58" s="300"/>
      <c r="C58" s="300"/>
      <c r="D58" s="300"/>
      <c r="E58" s="300"/>
      <c r="F58" s="300"/>
      <c r="G58" s="301"/>
      <c r="H58" s="122">
        <f>SUM(H56:H57)</f>
        <v>4096477.3499999996</v>
      </c>
      <c r="I58" s="44"/>
      <c r="J58" s="77"/>
      <c r="K58" s="12"/>
      <c r="L58" s="50"/>
      <c r="M58" s="50"/>
      <c r="N58" s="50"/>
      <c r="O58" s="50"/>
      <c r="P58" s="50"/>
      <c r="Q58" s="50"/>
      <c r="R58" s="50"/>
      <c r="S58" s="50"/>
      <c r="T58" s="50"/>
      <c r="U58" s="58"/>
      <c r="V58" s="59"/>
      <c r="W58" s="59"/>
      <c r="X58" s="59"/>
      <c r="Y58" s="59"/>
      <c r="Z58" s="130"/>
    </row>
    <row r="59" spans="1:26" s="53" customFormat="1" ht="22.5" customHeight="1">
      <c r="A59" s="92" t="s">
        <v>274</v>
      </c>
      <c r="B59" s="296" t="s">
        <v>48</v>
      </c>
      <c r="C59" s="297"/>
      <c r="D59" s="297"/>
      <c r="E59" s="297"/>
      <c r="F59" s="297"/>
      <c r="G59" s="297"/>
      <c r="H59" s="297"/>
      <c r="I59" s="297"/>
      <c r="J59" s="297"/>
      <c r="K59" s="298"/>
      <c r="L59" s="52"/>
      <c r="M59" s="52"/>
      <c r="N59" s="52"/>
      <c r="O59" s="85"/>
      <c r="P59" s="52"/>
      <c r="Q59" s="52"/>
      <c r="R59" s="52"/>
      <c r="S59" s="52"/>
      <c r="T59" s="52"/>
      <c r="U59" s="52"/>
      <c r="V59" s="54"/>
      <c r="W59" s="54"/>
      <c r="X59" s="54"/>
      <c r="Y59" s="54"/>
      <c r="Z59" s="128"/>
    </row>
    <row r="60" spans="1:26" s="19" customFormat="1" ht="121.5" customHeight="1">
      <c r="A60" s="9">
        <v>1</v>
      </c>
      <c r="B60" s="10" t="s">
        <v>49</v>
      </c>
      <c r="C60" s="9" t="s">
        <v>50</v>
      </c>
      <c r="D60" s="9" t="s">
        <v>247</v>
      </c>
      <c r="E60" s="9" t="s">
        <v>248</v>
      </c>
      <c r="F60" s="9" t="s">
        <v>248</v>
      </c>
      <c r="G60" s="9">
        <v>1960</v>
      </c>
      <c r="H60" s="89">
        <v>804685.19</v>
      </c>
      <c r="I60" s="269" t="s">
        <v>449</v>
      </c>
      <c r="J60" s="251"/>
      <c r="K60" s="156"/>
      <c r="L60" s="8"/>
      <c r="M60" s="8"/>
      <c r="N60" s="8"/>
      <c r="O60" s="8"/>
      <c r="P60" s="252"/>
      <c r="Q60" s="8"/>
      <c r="R60" s="8"/>
      <c r="S60" s="8"/>
      <c r="T60" s="8"/>
      <c r="U60" s="8"/>
      <c r="V60" s="8"/>
      <c r="W60" s="253"/>
      <c r="X60" s="8"/>
      <c r="Y60" s="8"/>
      <c r="Z60" s="163"/>
    </row>
    <row r="61" spans="1:26" s="16" customFormat="1" ht="15" customHeight="1">
      <c r="A61" s="299" t="s">
        <v>282</v>
      </c>
      <c r="B61" s="300"/>
      <c r="C61" s="300"/>
      <c r="D61" s="300"/>
      <c r="E61" s="300"/>
      <c r="F61" s="300"/>
      <c r="G61" s="301"/>
      <c r="H61" s="122">
        <f>SUM(H60:H60)</f>
        <v>804685.19</v>
      </c>
      <c r="I61" s="13"/>
      <c r="J61" s="77"/>
      <c r="K61" s="12"/>
      <c r="L61" s="51"/>
      <c r="M61" s="51"/>
      <c r="N61" s="51"/>
      <c r="O61" s="73"/>
      <c r="P61" s="51"/>
      <c r="Q61" s="51"/>
      <c r="R61" s="51"/>
      <c r="S61" s="51"/>
      <c r="T61" s="51"/>
      <c r="U61" s="51"/>
      <c r="V61" s="55"/>
      <c r="W61" s="55"/>
      <c r="X61" s="55"/>
      <c r="Y61" s="55"/>
      <c r="Z61" s="129"/>
    </row>
    <row r="62" spans="1:26" s="53" customFormat="1" ht="24.75" customHeight="1">
      <c r="A62" s="92">
        <v>5</v>
      </c>
      <c r="B62" s="296" t="s">
        <v>71</v>
      </c>
      <c r="C62" s="297"/>
      <c r="D62" s="297"/>
      <c r="E62" s="297"/>
      <c r="F62" s="297"/>
      <c r="G62" s="297"/>
      <c r="H62" s="297"/>
      <c r="I62" s="297"/>
      <c r="J62" s="297"/>
      <c r="K62" s="298"/>
      <c r="L62" s="52"/>
      <c r="M62" s="52"/>
      <c r="N62" s="52"/>
      <c r="O62" s="85"/>
      <c r="P62" s="52"/>
      <c r="Q62" s="52"/>
      <c r="R62" s="52"/>
      <c r="S62" s="52"/>
      <c r="T62" s="52"/>
      <c r="U62" s="52"/>
      <c r="V62" s="54"/>
      <c r="W62" s="54"/>
      <c r="X62" s="54"/>
      <c r="Y62" s="54"/>
      <c r="Z62" s="128"/>
    </row>
    <row r="63" spans="1:26" s="175" customFormat="1" ht="75.75" customHeight="1">
      <c r="A63" s="9" t="s">
        <v>431</v>
      </c>
      <c r="B63" s="161" t="s">
        <v>79</v>
      </c>
      <c r="C63" s="8" t="s">
        <v>80</v>
      </c>
      <c r="D63" s="8" t="s">
        <v>247</v>
      </c>
      <c r="E63" s="8" t="s">
        <v>248</v>
      </c>
      <c r="F63" s="8" t="s">
        <v>248</v>
      </c>
      <c r="G63" s="8">
        <v>1962</v>
      </c>
      <c r="H63" s="179">
        <v>2935100</v>
      </c>
      <c r="I63" s="268" t="s">
        <v>448</v>
      </c>
      <c r="J63" s="226" t="s">
        <v>81</v>
      </c>
      <c r="K63" s="9" t="s">
        <v>82</v>
      </c>
      <c r="L63" s="8" t="s">
        <v>1</v>
      </c>
      <c r="M63" s="8" t="s">
        <v>136</v>
      </c>
      <c r="N63" s="8" t="s">
        <v>83</v>
      </c>
      <c r="O63" s="161" t="s">
        <v>84</v>
      </c>
      <c r="P63" s="161" t="s">
        <v>87</v>
      </c>
      <c r="Q63" s="8" t="s">
        <v>88</v>
      </c>
      <c r="R63" s="8" t="s">
        <v>132</v>
      </c>
      <c r="S63" s="8" t="s">
        <v>85</v>
      </c>
      <c r="T63" s="8" t="s">
        <v>86</v>
      </c>
      <c r="U63" s="8" t="s">
        <v>142</v>
      </c>
      <c r="V63" s="8" t="s">
        <v>85</v>
      </c>
      <c r="W63" s="8">
        <v>1170</v>
      </c>
      <c r="X63" s="8">
        <v>2</v>
      </c>
      <c r="Y63" s="8" t="s">
        <v>247</v>
      </c>
      <c r="Z63" s="8" t="s">
        <v>248</v>
      </c>
    </row>
    <row r="64" spans="1:26" s="19" customFormat="1" ht="51" customHeight="1">
      <c r="A64" s="9">
        <v>2</v>
      </c>
      <c r="B64" s="10" t="s">
        <v>89</v>
      </c>
      <c r="C64" s="152" t="s">
        <v>100</v>
      </c>
      <c r="D64" s="152" t="s">
        <v>100</v>
      </c>
      <c r="E64" s="152" t="s">
        <v>100</v>
      </c>
      <c r="F64" s="152" t="s">
        <v>100</v>
      </c>
      <c r="G64" s="152" t="s">
        <v>100</v>
      </c>
      <c r="H64" s="150">
        <v>14128</v>
      </c>
      <c r="I64" s="269" t="s">
        <v>449</v>
      </c>
      <c r="J64" s="152" t="s">
        <v>100</v>
      </c>
      <c r="K64" s="152" t="s">
        <v>100</v>
      </c>
      <c r="L64" s="152" t="s">
        <v>100</v>
      </c>
      <c r="M64" s="152" t="s">
        <v>100</v>
      </c>
      <c r="N64" s="152" t="s">
        <v>100</v>
      </c>
      <c r="O64" s="152" t="s">
        <v>100</v>
      </c>
      <c r="P64" s="152" t="s">
        <v>100</v>
      </c>
      <c r="Q64" s="152" t="s">
        <v>100</v>
      </c>
      <c r="R64" s="152" t="s">
        <v>100</v>
      </c>
      <c r="S64" s="152" t="s">
        <v>100</v>
      </c>
      <c r="T64" s="152" t="s">
        <v>100</v>
      </c>
      <c r="U64" s="152" t="s">
        <v>100</v>
      </c>
      <c r="V64" s="152" t="s">
        <v>100</v>
      </c>
      <c r="W64" s="152" t="s">
        <v>100</v>
      </c>
      <c r="X64" s="152" t="s">
        <v>100</v>
      </c>
      <c r="Y64" s="152" t="s">
        <v>100</v>
      </c>
      <c r="Z64" s="152" t="s">
        <v>100</v>
      </c>
    </row>
    <row r="65" spans="1:26" s="16" customFormat="1" ht="15" customHeight="1">
      <c r="A65" s="299" t="s">
        <v>282</v>
      </c>
      <c r="B65" s="300"/>
      <c r="C65" s="300"/>
      <c r="D65" s="300"/>
      <c r="E65" s="300"/>
      <c r="F65" s="300"/>
      <c r="G65" s="301"/>
      <c r="H65" s="122">
        <f>SUM(H63:H64)</f>
        <v>2949228</v>
      </c>
      <c r="I65" s="13"/>
      <c r="J65" s="77"/>
      <c r="K65" s="61"/>
      <c r="L65" s="51"/>
      <c r="M65" s="51"/>
      <c r="N65" s="51"/>
      <c r="O65" s="73"/>
      <c r="P65" s="51"/>
      <c r="Q65" s="51"/>
      <c r="R65" s="51"/>
      <c r="S65" s="51"/>
      <c r="T65" s="51"/>
      <c r="U65" s="51"/>
      <c r="V65" s="55"/>
      <c r="W65" s="55"/>
      <c r="X65" s="55"/>
      <c r="Y65" s="55"/>
      <c r="Z65" s="129"/>
    </row>
    <row r="66" spans="1:26" s="63" customFormat="1" ht="21" customHeight="1">
      <c r="A66" s="92">
        <v>6</v>
      </c>
      <c r="B66" s="296" t="s">
        <v>96</v>
      </c>
      <c r="C66" s="297"/>
      <c r="D66" s="297"/>
      <c r="E66" s="297"/>
      <c r="F66" s="297"/>
      <c r="G66" s="297"/>
      <c r="H66" s="297"/>
      <c r="I66" s="297"/>
      <c r="J66" s="297"/>
      <c r="K66" s="297"/>
      <c r="L66" s="62"/>
      <c r="M66" s="62"/>
      <c r="N66" s="62"/>
      <c r="O66" s="86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131"/>
    </row>
    <row r="67" spans="1:26" s="19" customFormat="1" ht="90" customHeight="1">
      <c r="A67" s="9">
        <v>1</v>
      </c>
      <c r="B67" s="161" t="s">
        <v>437</v>
      </c>
      <c r="C67" s="8" t="s">
        <v>318</v>
      </c>
      <c r="D67" s="8" t="s">
        <v>310</v>
      </c>
      <c r="E67" s="8" t="s">
        <v>306</v>
      </c>
      <c r="F67" s="8" t="s">
        <v>306</v>
      </c>
      <c r="G67" s="8">
        <v>1955</v>
      </c>
      <c r="H67" s="89">
        <v>2898800</v>
      </c>
      <c r="I67" s="268" t="s">
        <v>448</v>
      </c>
      <c r="J67" s="221" t="s">
        <v>319</v>
      </c>
      <c r="K67" s="217" t="s">
        <v>320</v>
      </c>
      <c r="L67" s="217" t="s">
        <v>321</v>
      </c>
      <c r="M67" s="217" t="s">
        <v>322</v>
      </c>
      <c r="N67" s="217" t="s">
        <v>323</v>
      </c>
      <c r="O67" s="8" t="s">
        <v>324</v>
      </c>
      <c r="P67" s="8" t="s">
        <v>325</v>
      </c>
      <c r="Q67" s="8" t="s">
        <v>131</v>
      </c>
      <c r="R67" s="8" t="s">
        <v>137</v>
      </c>
      <c r="S67" s="8" t="s">
        <v>131</v>
      </c>
      <c r="T67" s="8" t="s">
        <v>131</v>
      </c>
      <c r="U67" s="8" t="s">
        <v>141</v>
      </c>
      <c r="V67" s="8" t="s">
        <v>132</v>
      </c>
      <c r="W67" s="8"/>
      <c r="X67" s="8">
        <v>2</v>
      </c>
      <c r="Y67" s="8" t="s">
        <v>138</v>
      </c>
      <c r="Z67" s="163" t="s">
        <v>306</v>
      </c>
    </row>
    <row r="68" spans="1:26" s="16" customFormat="1" ht="15" customHeight="1">
      <c r="A68" s="299" t="s">
        <v>282</v>
      </c>
      <c r="B68" s="300"/>
      <c r="C68" s="300"/>
      <c r="D68" s="300"/>
      <c r="E68" s="300"/>
      <c r="F68" s="300"/>
      <c r="G68" s="301"/>
      <c r="H68" s="123">
        <f>SUM(H67)</f>
        <v>2898800</v>
      </c>
      <c r="I68" s="18"/>
      <c r="J68" s="77"/>
      <c r="K68" s="61"/>
      <c r="L68" s="51"/>
      <c r="M68" s="51"/>
      <c r="N68" s="51"/>
      <c r="O68" s="73"/>
      <c r="P68" s="51"/>
      <c r="Q68" s="51"/>
      <c r="R68" s="51"/>
      <c r="S68" s="51"/>
      <c r="T68" s="51"/>
      <c r="U68" s="51"/>
      <c r="V68" s="55"/>
      <c r="W68" s="55"/>
      <c r="X68" s="55"/>
      <c r="Y68" s="55"/>
      <c r="Z68" s="129"/>
    </row>
    <row r="69" spans="1:26" s="53" customFormat="1" ht="18.75" customHeight="1">
      <c r="A69" s="92">
        <v>7</v>
      </c>
      <c r="B69" s="296" t="s">
        <v>328</v>
      </c>
      <c r="C69" s="297"/>
      <c r="D69" s="297"/>
      <c r="E69" s="297"/>
      <c r="F69" s="297"/>
      <c r="G69" s="297"/>
      <c r="H69" s="297"/>
      <c r="I69" s="297"/>
      <c r="J69" s="297"/>
      <c r="K69" s="297"/>
      <c r="L69" s="52"/>
      <c r="M69" s="52"/>
      <c r="N69" s="52"/>
      <c r="O69" s="85"/>
      <c r="P69" s="52"/>
      <c r="Q69" s="52"/>
      <c r="R69" s="52"/>
      <c r="S69" s="52"/>
      <c r="T69" s="52"/>
      <c r="U69" s="52"/>
      <c r="V69" s="54"/>
      <c r="W69" s="54"/>
      <c r="X69" s="54"/>
      <c r="Y69" s="54"/>
      <c r="Z69" s="128"/>
    </row>
    <row r="70" spans="1:26" s="175" customFormat="1" ht="71.25" customHeight="1">
      <c r="A70" s="9">
        <v>1</v>
      </c>
      <c r="B70" s="74" t="s">
        <v>335</v>
      </c>
      <c r="C70" s="74" t="s">
        <v>335</v>
      </c>
      <c r="D70" s="74" t="s">
        <v>247</v>
      </c>
      <c r="E70" s="74" t="s">
        <v>248</v>
      </c>
      <c r="F70" s="74" t="s">
        <v>248</v>
      </c>
      <c r="G70" s="74" t="s">
        <v>336</v>
      </c>
      <c r="H70" s="220">
        <v>1842600</v>
      </c>
      <c r="I70" s="268" t="s">
        <v>448</v>
      </c>
      <c r="J70" s="221" t="s">
        <v>338</v>
      </c>
      <c r="K70" s="222" t="s">
        <v>329</v>
      </c>
      <c r="L70" s="217" t="s">
        <v>339</v>
      </c>
      <c r="M70" s="217"/>
      <c r="N70" s="217" t="s">
        <v>140</v>
      </c>
      <c r="O70" s="189"/>
      <c r="P70" s="189"/>
      <c r="Q70" s="74" t="s">
        <v>340</v>
      </c>
      <c r="R70" s="74" t="s">
        <v>135</v>
      </c>
      <c r="S70" s="74" t="s">
        <v>132</v>
      </c>
      <c r="T70" s="74" t="s">
        <v>341</v>
      </c>
      <c r="U70" s="74" t="s">
        <v>132</v>
      </c>
      <c r="V70" s="74" t="s">
        <v>132</v>
      </c>
      <c r="W70" s="239">
        <v>625.47</v>
      </c>
      <c r="X70" s="239">
        <v>1</v>
      </c>
      <c r="Y70" s="239" t="s">
        <v>247</v>
      </c>
      <c r="Z70" s="239" t="s">
        <v>248</v>
      </c>
    </row>
    <row r="71" spans="1:26" s="190" customFormat="1" ht="20.25" customHeight="1">
      <c r="A71" s="173">
        <v>2</v>
      </c>
      <c r="B71" s="75" t="s">
        <v>337</v>
      </c>
      <c r="C71" s="218"/>
      <c r="D71" s="218"/>
      <c r="E71" s="218"/>
      <c r="F71" s="218"/>
      <c r="G71" s="218"/>
      <c r="H71" s="228">
        <v>14224</v>
      </c>
      <c r="I71" s="269" t="s">
        <v>449</v>
      </c>
      <c r="J71" s="164"/>
      <c r="K71" s="182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182"/>
    </row>
    <row r="72" spans="1:26" s="16" customFormat="1" ht="24.75" customHeight="1">
      <c r="A72" s="299" t="s">
        <v>282</v>
      </c>
      <c r="B72" s="300"/>
      <c r="C72" s="300"/>
      <c r="D72" s="300"/>
      <c r="E72" s="300"/>
      <c r="F72" s="300"/>
      <c r="G72" s="301"/>
      <c r="H72" s="124">
        <f>SUM(H70:H71)</f>
        <v>1856824</v>
      </c>
      <c r="I72" s="67"/>
      <c r="J72" s="77"/>
      <c r="K72" s="68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"/>
      <c r="W72" s="5"/>
      <c r="X72" s="5"/>
      <c r="Y72" s="5"/>
      <c r="Z72" s="72"/>
    </row>
    <row r="73" spans="1:26" ht="14.25" customHeight="1">
      <c r="A73" s="302" t="s">
        <v>16</v>
      </c>
      <c r="B73" s="302"/>
      <c r="C73" s="302"/>
      <c r="D73" s="302"/>
      <c r="E73" s="302"/>
      <c r="F73" s="302"/>
      <c r="G73" s="302"/>
      <c r="H73" s="304">
        <f>H72+H68+H65+H61+H58+H54+H51</f>
        <v>23394338.050000001</v>
      </c>
      <c r="I73" s="48"/>
      <c r="J73" s="292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  <c r="X73" s="293"/>
      <c r="Y73" s="293"/>
      <c r="Z73" s="293"/>
    </row>
    <row r="74" spans="1:26" ht="9" customHeight="1">
      <c r="A74" s="303"/>
      <c r="B74" s="303"/>
      <c r="C74" s="303"/>
      <c r="D74" s="303"/>
      <c r="E74" s="303"/>
      <c r="F74" s="303"/>
      <c r="G74" s="303"/>
      <c r="H74" s="305"/>
      <c r="I74" s="49"/>
      <c r="J74" s="294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>
      <c r="A75" s="83"/>
      <c r="B75" s="4"/>
      <c r="C75" s="4"/>
      <c r="D75" s="4"/>
      <c r="E75" s="4"/>
      <c r="F75" s="4"/>
    </row>
    <row r="76" spans="1:26">
      <c r="A76" s="83"/>
      <c r="B76" s="4"/>
      <c r="C76" s="4"/>
      <c r="D76" s="4"/>
      <c r="E76" s="4"/>
      <c r="F76" s="4"/>
    </row>
    <row r="77" spans="1:26">
      <c r="A77" s="83"/>
      <c r="B77" s="4"/>
      <c r="C77" s="4"/>
      <c r="D77" s="4"/>
      <c r="E77" s="4"/>
      <c r="F77" s="4"/>
    </row>
    <row r="78" spans="1:26">
      <c r="A78" s="15"/>
      <c r="B78" s="15"/>
      <c r="C78" s="15"/>
      <c r="D78" s="15"/>
      <c r="E78" s="15"/>
      <c r="F78" s="15"/>
      <c r="G78" s="20"/>
      <c r="H78" s="91"/>
      <c r="I78" s="26"/>
    </row>
    <row r="79" spans="1:26">
      <c r="E79" s="113"/>
      <c r="F79" s="113"/>
      <c r="G79" s="114"/>
      <c r="H79" s="115"/>
    </row>
    <row r="80" spans="1:26">
      <c r="E80" s="113"/>
      <c r="F80" s="113"/>
      <c r="G80" s="114"/>
      <c r="H80" s="115"/>
    </row>
    <row r="81" spans="5:8">
      <c r="E81" s="113"/>
      <c r="F81" s="113"/>
      <c r="G81" s="114"/>
      <c r="H81" s="115"/>
    </row>
    <row r="82" spans="5:8">
      <c r="E82" s="113"/>
      <c r="F82" s="113"/>
      <c r="G82" s="114"/>
      <c r="H82" s="115"/>
    </row>
    <row r="83" spans="5:8" ht="14.25">
      <c r="E83" s="113"/>
      <c r="F83" s="116"/>
      <c r="G83" s="114"/>
      <c r="H83" s="115"/>
    </row>
    <row r="84" spans="5:8">
      <c r="E84" s="113"/>
      <c r="F84" s="113"/>
      <c r="G84" s="114"/>
      <c r="H84" s="115"/>
    </row>
    <row r="85" spans="5:8">
      <c r="E85" s="113"/>
      <c r="F85" s="113"/>
      <c r="G85" s="114"/>
      <c r="H85" s="115"/>
    </row>
    <row r="86" spans="5:8">
      <c r="E86" s="113"/>
      <c r="F86" s="113"/>
      <c r="G86" s="114"/>
      <c r="H86" s="115"/>
    </row>
    <row r="87" spans="5:8">
      <c r="E87" s="113"/>
      <c r="F87" s="113"/>
      <c r="G87" s="114"/>
      <c r="H87" s="115"/>
    </row>
    <row r="88" spans="5:8">
      <c r="E88" s="113"/>
      <c r="F88" s="113"/>
      <c r="G88" s="114"/>
      <c r="H88" s="115"/>
    </row>
    <row r="89" spans="5:8">
      <c r="G89" s="105"/>
    </row>
    <row r="95" spans="5:8">
      <c r="G95" s="105"/>
    </row>
    <row r="111" spans="8:8">
      <c r="H111" s="106"/>
    </row>
    <row r="116" spans="5:5">
      <c r="E116" s="106"/>
    </row>
    <row r="117" spans="5:5">
      <c r="E117" s="106"/>
    </row>
    <row r="118" spans="5:5">
      <c r="E118" s="106"/>
    </row>
    <row r="119" spans="5:5">
      <c r="E119" s="106"/>
    </row>
    <row r="120" spans="5:5">
      <c r="E120" s="106"/>
    </row>
    <row r="121" spans="5:5">
      <c r="E121" s="106"/>
    </row>
    <row r="122" spans="5:5">
      <c r="E122" s="106"/>
    </row>
    <row r="123" spans="5:5">
      <c r="E123" s="106"/>
    </row>
  </sheetData>
  <mergeCells count="38">
    <mergeCell ref="B52:K52"/>
    <mergeCell ref="A51:G51"/>
    <mergeCell ref="B5:Z5"/>
    <mergeCell ref="A2:K2"/>
    <mergeCell ref="E3:E4"/>
    <mergeCell ref="Z3:Z4"/>
    <mergeCell ref="Y3:Y4"/>
    <mergeCell ref="O3:O4"/>
    <mergeCell ref="P3:P4"/>
    <mergeCell ref="X3:X4"/>
    <mergeCell ref="D3:D4"/>
    <mergeCell ref="I3:I4"/>
    <mergeCell ref="C3:C4"/>
    <mergeCell ref="Q3:V3"/>
    <mergeCell ref="L3:N3"/>
    <mergeCell ref="J3:J4"/>
    <mergeCell ref="F3:F4"/>
    <mergeCell ref="G3:G4"/>
    <mergeCell ref="H73:H74"/>
    <mergeCell ref="A58:G58"/>
    <mergeCell ref="A54:G54"/>
    <mergeCell ref="B55:K55"/>
    <mergeCell ref="W3:W4"/>
    <mergeCell ref="A1:K1"/>
    <mergeCell ref="A3:A4"/>
    <mergeCell ref="B3:B4"/>
    <mergeCell ref="H3:H4"/>
    <mergeCell ref="K3:K4"/>
    <mergeCell ref="J73:Z74"/>
    <mergeCell ref="B59:K59"/>
    <mergeCell ref="A61:G61"/>
    <mergeCell ref="B62:K62"/>
    <mergeCell ref="A72:G72"/>
    <mergeCell ref="A68:G68"/>
    <mergeCell ref="B69:K69"/>
    <mergeCell ref="B66:K66"/>
    <mergeCell ref="A73:G74"/>
    <mergeCell ref="A65:G65"/>
  </mergeCells>
  <phoneticPr fontId="0" type="noConversion"/>
  <printOptions horizontalCentered="1"/>
  <pageMargins left="0.59055118110236227" right="0.59055118110236227" top="1.0629921259842521" bottom="0.19685039370078741" header="0.70866141732283472" footer="0.43307086614173229"/>
  <pageSetup paperSize="9" scale="17" fitToHeight="3" orientation="landscape" r:id="rId1"/>
  <headerFooter alignWithMargins="0">
    <oddHeader>&amp;R&amp;"Arial,Pogrubiony"&amp;12&amp;UTabela nr 1
&amp;"Arial,Pogrubiona kursywa"&amp;UWykaz budynków i budowli</oddHeader>
  </headerFooter>
  <rowBreaks count="2" manualBreakCount="2">
    <brk id="51" max="16383" man="1"/>
    <brk id="5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U1246"/>
  <sheetViews>
    <sheetView view="pageBreakPreview" zoomScale="115" zoomScaleSheetLayoutView="85" workbookViewId="0">
      <selection activeCell="D147" sqref="D147"/>
    </sheetView>
  </sheetViews>
  <sheetFormatPr defaultRowHeight="12.75"/>
  <cols>
    <col min="1" max="1" width="6.42578125" style="93" customWidth="1"/>
    <col min="2" max="2" width="53.85546875" style="144" customWidth="1"/>
    <col min="3" max="3" width="23.5703125" style="94" customWidth="1"/>
    <col min="4" max="4" width="29.28515625" style="145" customWidth="1"/>
    <col min="5" max="5" width="36.7109375" style="2" customWidth="1"/>
    <col min="6" max="6" width="13.5703125" style="2" bestFit="1" customWidth="1"/>
    <col min="7" max="7" width="12.42578125" style="2" bestFit="1" customWidth="1"/>
    <col min="8" max="8" width="9.85546875" style="2" bestFit="1" customWidth="1"/>
    <col min="9" max="16384" width="9.140625" style="2"/>
  </cols>
  <sheetData>
    <row r="1" spans="1:5" ht="14.25" customHeight="1">
      <c r="A1" s="350" t="s">
        <v>305</v>
      </c>
      <c r="B1" s="350"/>
      <c r="C1" s="350"/>
      <c r="D1" s="45"/>
    </row>
    <row r="2" spans="1:5">
      <c r="A2" s="351" t="s">
        <v>353</v>
      </c>
      <c r="B2" s="352"/>
      <c r="C2" s="352"/>
      <c r="D2" s="353"/>
    </row>
    <row r="3" spans="1:5" ht="36.75" customHeight="1">
      <c r="A3" s="354" t="s">
        <v>289</v>
      </c>
      <c r="B3" s="354"/>
      <c r="C3" s="354"/>
      <c r="D3" s="355"/>
    </row>
    <row r="4" spans="1:5" ht="34.5" customHeight="1">
      <c r="A4" s="47" t="s">
        <v>260</v>
      </c>
      <c r="B4" s="47" t="s">
        <v>290</v>
      </c>
      <c r="C4" s="47" t="s">
        <v>143</v>
      </c>
      <c r="D4" s="71" t="s">
        <v>283</v>
      </c>
      <c r="E4" s="230"/>
    </row>
    <row r="5" spans="1:5" ht="15" customHeight="1">
      <c r="A5" s="332" t="s">
        <v>2</v>
      </c>
      <c r="B5" s="333"/>
      <c r="C5" s="333"/>
      <c r="D5" s="334"/>
    </row>
    <row r="6" spans="1:5" s="7" customFormat="1" ht="15" customHeight="1">
      <c r="A6" s="341" t="s">
        <v>291</v>
      </c>
      <c r="B6" s="342"/>
      <c r="C6" s="342"/>
      <c r="D6" s="343"/>
    </row>
    <row r="7" spans="1:5" s="1" customFormat="1" ht="12" customHeight="1">
      <c r="A7" s="76">
        <v>1</v>
      </c>
      <c r="B7" s="198" t="s">
        <v>154</v>
      </c>
      <c r="C7" s="199">
        <v>2010</v>
      </c>
      <c r="D7" s="200">
        <v>3963.78</v>
      </c>
    </row>
    <row r="8" spans="1:5" s="1" customFormat="1" ht="12" customHeight="1">
      <c r="A8" s="76">
        <v>2</v>
      </c>
      <c r="B8" s="198" t="s">
        <v>154</v>
      </c>
      <c r="C8" s="199">
        <v>2011</v>
      </c>
      <c r="D8" s="200">
        <v>4928.6099999999997</v>
      </c>
    </row>
    <row r="9" spans="1:5" s="1" customFormat="1" ht="12" customHeight="1">
      <c r="A9" s="76">
        <v>3</v>
      </c>
      <c r="B9" s="198" t="s">
        <v>155</v>
      </c>
      <c r="C9" s="199">
        <v>2010</v>
      </c>
      <c r="D9" s="200">
        <v>1071.1600000000001</v>
      </c>
    </row>
    <row r="10" spans="1:5" s="1" customFormat="1" ht="12" customHeight="1">
      <c r="A10" s="76">
        <v>4</v>
      </c>
      <c r="B10" s="201" t="s">
        <v>154</v>
      </c>
      <c r="C10" s="199">
        <v>2011</v>
      </c>
      <c r="D10" s="200">
        <v>2376.56</v>
      </c>
    </row>
    <row r="11" spans="1:5" s="1" customFormat="1" ht="12" customHeight="1">
      <c r="A11" s="76">
        <v>5</v>
      </c>
      <c r="B11" s="201" t="s">
        <v>156</v>
      </c>
      <c r="C11" s="199">
        <v>2011</v>
      </c>
      <c r="D11" s="200">
        <v>2460</v>
      </c>
    </row>
    <row r="12" spans="1:5" s="1" customFormat="1" ht="12" customHeight="1">
      <c r="A12" s="76">
        <v>6</v>
      </c>
      <c r="B12" s="201" t="s">
        <v>157</v>
      </c>
      <c r="C12" s="199">
        <v>2011</v>
      </c>
      <c r="D12" s="200">
        <v>2202.3000000000002</v>
      </c>
    </row>
    <row r="13" spans="1:5" s="1" customFormat="1" ht="12" customHeight="1">
      <c r="A13" s="76">
        <v>7</v>
      </c>
      <c r="B13" s="201" t="s">
        <v>158</v>
      </c>
      <c r="C13" s="199">
        <v>2011</v>
      </c>
      <c r="D13" s="200">
        <v>7134</v>
      </c>
    </row>
    <row r="14" spans="1:5" s="1" customFormat="1" ht="12" customHeight="1">
      <c r="A14" s="76">
        <v>8</v>
      </c>
      <c r="B14" s="202" t="s">
        <v>159</v>
      </c>
      <c r="C14" s="203">
        <v>2013</v>
      </c>
      <c r="D14" s="204">
        <v>4551</v>
      </c>
    </row>
    <row r="15" spans="1:5" s="1" customFormat="1" ht="12" customHeight="1">
      <c r="A15" s="76">
        <v>9</v>
      </c>
      <c r="B15" s="201" t="s">
        <v>160</v>
      </c>
      <c r="C15" s="199">
        <v>2012</v>
      </c>
      <c r="D15" s="200">
        <v>2500</v>
      </c>
    </row>
    <row r="16" spans="1:5" s="1" customFormat="1" ht="12" customHeight="1">
      <c r="A16" s="76">
        <v>10</v>
      </c>
      <c r="B16" s="201" t="s">
        <v>161</v>
      </c>
      <c r="C16" s="199">
        <v>2013</v>
      </c>
      <c r="D16" s="200">
        <v>669.96</v>
      </c>
    </row>
    <row r="17" spans="1:4" s="1" customFormat="1" ht="12" customHeight="1">
      <c r="A17" s="76">
        <v>11</v>
      </c>
      <c r="B17" s="201" t="s">
        <v>154</v>
      </c>
      <c r="C17" s="199">
        <v>2013</v>
      </c>
      <c r="D17" s="200">
        <v>3078.98</v>
      </c>
    </row>
    <row r="18" spans="1:4" s="1" customFormat="1" ht="12" customHeight="1">
      <c r="A18" s="76">
        <v>12</v>
      </c>
      <c r="B18" s="201" t="s">
        <v>160</v>
      </c>
      <c r="C18" s="199">
        <v>2013</v>
      </c>
      <c r="D18" s="200">
        <v>2330.86</v>
      </c>
    </row>
    <row r="19" spans="1:4" s="1" customFormat="1" ht="12" customHeight="1">
      <c r="A19" s="76">
        <v>13</v>
      </c>
      <c r="B19" s="201" t="s">
        <v>160</v>
      </c>
      <c r="C19" s="199">
        <v>2013</v>
      </c>
      <c r="D19" s="200">
        <v>2330.85</v>
      </c>
    </row>
    <row r="20" spans="1:4" s="1" customFormat="1" ht="12" customHeight="1">
      <c r="A20" s="76">
        <v>14</v>
      </c>
      <c r="B20" s="201" t="s">
        <v>160</v>
      </c>
      <c r="C20" s="199">
        <v>2013</v>
      </c>
      <c r="D20" s="200">
        <v>2330.85</v>
      </c>
    </row>
    <row r="21" spans="1:4" s="1" customFormat="1" ht="12" customHeight="1">
      <c r="A21" s="76">
        <v>15</v>
      </c>
      <c r="B21" s="201" t="s">
        <v>160</v>
      </c>
      <c r="C21" s="199">
        <v>2013</v>
      </c>
      <c r="D21" s="200">
        <v>2330.85</v>
      </c>
    </row>
    <row r="22" spans="1:4" s="1" customFormat="1" ht="12" customHeight="1">
      <c r="A22" s="76">
        <v>16</v>
      </c>
      <c r="B22" s="201" t="s">
        <v>160</v>
      </c>
      <c r="C22" s="199">
        <v>2013</v>
      </c>
      <c r="D22" s="200">
        <v>3078.98</v>
      </c>
    </row>
    <row r="23" spans="1:4" s="1" customFormat="1" ht="12" customHeight="1">
      <c r="A23" s="76">
        <v>17</v>
      </c>
      <c r="B23" s="201" t="s">
        <v>160</v>
      </c>
      <c r="C23" s="199">
        <v>2013</v>
      </c>
      <c r="D23" s="200">
        <v>2330.85</v>
      </c>
    </row>
    <row r="24" spans="1:4" s="1" customFormat="1" ht="12" customHeight="1">
      <c r="A24" s="76">
        <v>18</v>
      </c>
      <c r="B24" s="201" t="s">
        <v>160</v>
      </c>
      <c r="C24" s="199">
        <v>2013</v>
      </c>
      <c r="D24" s="200">
        <v>2330.85</v>
      </c>
    </row>
    <row r="25" spans="1:4" s="1" customFormat="1" ht="12" customHeight="1">
      <c r="A25" s="76">
        <v>19</v>
      </c>
      <c r="B25" s="205" t="s">
        <v>160</v>
      </c>
      <c r="C25" s="206">
        <v>2013</v>
      </c>
      <c r="D25" s="207">
        <v>2330.85</v>
      </c>
    </row>
    <row r="26" spans="1:4" s="1" customFormat="1" ht="12" customHeight="1">
      <c r="A26" s="76">
        <v>20</v>
      </c>
      <c r="B26" s="205" t="s">
        <v>154</v>
      </c>
      <c r="C26" s="206">
        <v>2014</v>
      </c>
      <c r="D26" s="207">
        <v>4039.32</v>
      </c>
    </row>
    <row r="27" spans="1:4" s="1" customFormat="1" ht="12" customHeight="1">
      <c r="A27" s="76">
        <v>21</v>
      </c>
      <c r="B27" s="205" t="s">
        <v>162</v>
      </c>
      <c r="C27" s="206">
        <v>2010</v>
      </c>
      <c r="D27" s="207">
        <v>3355</v>
      </c>
    </row>
    <row r="28" spans="1:4" s="1" customFormat="1" ht="28.5" customHeight="1">
      <c r="A28" s="76">
        <v>22</v>
      </c>
      <c r="B28" s="255" t="s">
        <v>440</v>
      </c>
      <c r="C28" s="257">
        <v>2011</v>
      </c>
      <c r="D28" s="256">
        <v>507024.89</v>
      </c>
    </row>
    <row r="29" spans="1:4" s="7" customFormat="1" ht="12" customHeight="1">
      <c r="A29" s="347" t="s">
        <v>286</v>
      </c>
      <c r="B29" s="348"/>
      <c r="C29" s="349"/>
      <c r="D29" s="118">
        <f>SUM(D7:D28)</f>
        <v>568750.5</v>
      </c>
    </row>
    <row r="30" spans="1:4" s="7" customFormat="1" ht="12" customHeight="1">
      <c r="A30" s="329" t="s">
        <v>292</v>
      </c>
      <c r="B30" s="330"/>
      <c r="C30" s="330"/>
      <c r="D30" s="331"/>
    </row>
    <row r="31" spans="1:4" s="1" customFormat="1" ht="12" customHeight="1">
      <c r="A31" s="76">
        <v>1</v>
      </c>
      <c r="B31" s="198" t="s">
        <v>163</v>
      </c>
      <c r="C31" s="199">
        <v>2012</v>
      </c>
      <c r="D31" s="200">
        <v>3102.06</v>
      </c>
    </row>
    <row r="32" spans="1:4" s="1" customFormat="1" ht="12" customHeight="1">
      <c r="A32" s="76">
        <v>2</v>
      </c>
      <c r="B32" s="198" t="s">
        <v>164</v>
      </c>
      <c r="C32" s="199">
        <v>2013</v>
      </c>
      <c r="D32" s="200">
        <v>3199.99</v>
      </c>
    </row>
    <row r="33" spans="1:4" s="1" customFormat="1" ht="12" customHeight="1">
      <c r="A33" s="76">
        <v>3</v>
      </c>
      <c r="B33" s="198" t="s">
        <v>165</v>
      </c>
      <c r="C33" s="199">
        <v>2013</v>
      </c>
      <c r="D33" s="200">
        <v>3067.62</v>
      </c>
    </row>
    <row r="34" spans="1:4" s="7" customFormat="1" ht="12" customHeight="1">
      <c r="A34" s="347" t="s">
        <v>286</v>
      </c>
      <c r="B34" s="348"/>
      <c r="C34" s="349"/>
      <c r="D34" s="118">
        <f>SUM(D31:D33)</f>
        <v>9369.6699999999983</v>
      </c>
    </row>
    <row r="35" spans="1:4" s="7" customFormat="1" ht="12" customHeight="1">
      <c r="A35" s="332" t="s">
        <v>359</v>
      </c>
      <c r="B35" s="333"/>
      <c r="C35" s="333"/>
      <c r="D35" s="334"/>
    </row>
    <row r="36" spans="1:4" s="7" customFormat="1" ht="15.75" customHeight="1">
      <c r="A36" s="341" t="s">
        <v>291</v>
      </c>
      <c r="B36" s="342"/>
      <c r="C36" s="342"/>
      <c r="D36" s="343"/>
    </row>
    <row r="37" spans="1:4" s="7" customFormat="1" ht="12" customHeight="1">
      <c r="A37" s="231">
        <v>1</v>
      </c>
      <c r="B37" s="232" t="s">
        <v>360</v>
      </c>
      <c r="C37" s="5">
        <v>2010</v>
      </c>
      <c r="D37" s="177">
        <v>6000</v>
      </c>
    </row>
    <row r="38" spans="1:4" s="7" customFormat="1" ht="12" customHeight="1">
      <c r="A38" s="231">
        <v>2</v>
      </c>
      <c r="B38" s="232" t="s">
        <v>361</v>
      </c>
      <c r="C38" s="5">
        <v>2012</v>
      </c>
      <c r="D38" s="177">
        <v>2327.9699999999998</v>
      </c>
    </row>
    <row r="39" spans="1:4" s="7" customFormat="1" ht="12" customHeight="1">
      <c r="A39" s="231">
        <v>3</v>
      </c>
      <c r="B39" s="232" t="s">
        <v>362</v>
      </c>
      <c r="C39" s="5">
        <v>2010</v>
      </c>
      <c r="D39" s="177">
        <v>3000</v>
      </c>
    </row>
    <row r="40" spans="1:4" s="7" customFormat="1" ht="12" customHeight="1">
      <c r="A40" s="231">
        <v>4</v>
      </c>
      <c r="B40" s="232" t="s">
        <v>363</v>
      </c>
      <c r="C40" s="5">
        <v>2010</v>
      </c>
      <c r="D40" s="177">
        <v>3000</v>
      </c>
    </row>
    <row r="41" spans="1:4" s="7" customFormat="1" ht="12" customHeight="1">
      <c r="A41" s="231">
        <v>5</v>
      </c>
      <c r="B41" s="232" t="s">
        <v>364</v>
      </c>
      <c r="C41" s="5">
        <v>2012</v>
      </c>
      <c r="D41" s="177">
        <v>3609</v>
      </c>
    </row>
    <row r="42" spans="1:4" s="7" customFormat="1" ht="12" customHeight="1">
      <c r="A42" s="231">
        <v>6</v>
      </c>
      <c r="B42" s="232" t="s">
        <v>363</v>
      </c>
      <c r="C42" s="5">
        <v>2012</v>
      </c>
      <c r="D42" s="177">
        <v>2858.98</v>
      </c>
    </row>
    <row r="43" spans="1:4" s="7" customFormat="1" ht="12" customHeight="1">
      <c r="A43" s="231">
        <v>7</v>
      </c>
      <c r="B43" s="232" t="s">
        <v>363</v>
      </c>
      <c r="C43" s="5">
        <v>2012</v>
      </c>
      <c r="D43" s="177">
        <v>2858.98</v>
      </c>
    </row>
    <row r="44" spans="1:4" s="7" customFormat="1" ht="12" customHeight="1">
      <c r="A44" s="231">
        <v>8</v>
      </c>
      <c r="B44" s="232" t="s">
        <v>363</v>
      </c>
      <c r="C44" s="5">
        <v>2012</v>
      </c>
      <c r="D44" s="177">
        <v>2858.98</v>
      </c>
    </row>
    <row r="45" spans="1:4" s="7" customFormat="1" ht="12" customHeight="1">
      <c r="A45" s="231">
        <v>9</v>
      </c>
      <c r="B45" s="232" t="s">
        <v>363</v>
      </c>
      <c r="C45" s="5">
        <v>2012</v>
      </c>
      <c r="D45" s="177">
        <v>3478.98</v>
      </c>
    </row>
    <row r="46" spans="1:4" s="7" customFormat="1" ht="12" customHeight="1">
      <c r="A46" s="231">
        <v>10</v>
      </c>
      <c r="B46" s="232" t="s">
        <v>365</v>
      </c>
      <c r="C46" s="5">
        <v>2010</v>
      </c>
      <c r="D46" s="177">
        <v>2740</v>
      </c>
    </row>
    <row r="47" spans="1:4" s="7" customFormat="1" ht="12" customHeight="1">
      <c r="A47" s="231">
        <v>11</v>
      </c>
      <c r="B47" s="232" t="s">
        <v>366</v>
      </c>
      <c r="C47" s="5">
        <v>2010</v>
      </c>
      <c r="D47" s="177">
        <v>2327.9899999999998</v>
      </c>
    </row>
    <row r="48" spans="1:4" s="7" customFormat="1" ht="12" customHeight="1">
      <c r="A48" s="231">
        <v>13</v>
      </c>
      <c r="B48" s="232" t="s">
        <v>367</v>
      </c>
      <c r="C48" s="5">
        <v>2010</v>
      </c>
      <c r="D48" s="177">
        <v>2328</v>
      </c>
    </row>
    <row r="49" spans="1:255" s="7" customFormat="1" ht="12" customHeight="1">
      <c r="A49" s="231">
        <v>14</v>
      </c>
      <c r="B49" s="232" t="s">
        <v>368</v>
      </c>
      <c r="C49" s="5">
        <v>2010</v>
      </c>
      <c r="D49" s="177">
        <v>1900</v>
      </c>
    </row>
    <row r="50" spans="1:255" s="7" customFormat="1" ht="12" customHeight="1">
      <c r="A50" s="347" t="s">
        <v>286</v>
      </c>
      <c r="B50" s="348"/>
      <c r="C50" s="349"/>
      <c r="D50" s="118">
        <f>SUM(D37:D49)</f>
        <v>39288.879999999997</v>
      </c>
    </row>
    <row r="51" spans="1:255" s="7" customFormat="1" ht="12" customHeight="1">
      <c r="A51" s="332" t="s">
        <v>369</v>
      </c>
      <c r="B51" s="333"/>
      <c r="C51" s="333"/>
      <c r="D51" s="334"/>
    </row>
    <row r="52" spans="1:255" s="7" customFormat="1" ht="12" customHeight="1">
      <c r="A52" s="341" t="s">
        <v>291</v>
      </c>
      <c r="B52" s="342"/>
      <c r="C52" s="342"/>
      <c r="D52" s="343"/>
    </row>
    <row r="53" spans="1:255" s="7" customFormat="1" ht="12" customHeight="1">
      <c r="A53" s="74">
        <v>1</v>
      </c>
      <c r="B53" s="217" t="s">
        <v>370</v>
      </c>
      <c r="C53" s="74">
        <v>2013</v>
      </c>
      <c r="D53" s="220">
        <v>7905.4</v>
      </c>
    </row>
    <row r="54" spans="1:255" s="7" customFormat="1" ht="12" customHeight="1">
      <c r="A54" s="347" t="s">
        <v>286</v>
      </c>
      <c r="B54" s="348"/>
      <c r="C54" s="349"/>
      <c r="D54" s="118">
        <f>SUM(D53)</f>
        <v>7905.4</v>
      </c>
    </row>
    <row r="55" spans="1:255" s="7" customFormat="1" ht="12" customHeight="1">
      <c r="A55" s="332" t="s">
        <v>44</v>
      </c>
      <c r="B55" s="333"/>
      <c r="C55" s="333"/>
      <c r="D55" s="334"/>
    </row>
    <row r="56" spans="1:255" s="7" customFormat="1" ht="12" customHeight="1">
      <c r="A56" s="329" t="s">
        <v>293</v>
      </c>
      <c r="B56" s="330"/>
      <c r="C56" s="330"/>
      <c r="D56" s="331"/>
    </row>
    <row r="57" spans="1:255" s="1" customFormat="1" ht="12" customHeight="1">
      <c r="A57" s="8">
        <v>1</v>
      </c>
      <c r="B57" s="161" t="s">
        <v>22</v>
      </c>
      <c r="C57" s="8">
        <v>2010</v>
      </c>
      <c r="D57" s="179">
        <v>2253.34</v>
      </c>
    </row>
    <row r="58" spans="1:255" s="1" customFormat="1" ht="12" customHeight="1">
      <c r="A58" s="9">
        <v>2</v>
      </c>
      <c r="B58" s="10" t="s">
        <v>23</v>
      </c>
      <c r="C58" s="9">
        <v>2011</v>
      </c>
      <c r="D58" s="150">
        <v>2590.38</v>
      </c>
    </row>
    <row r="59" spans="1:255" s="7" customFormat="1" ht="15" customHeight="1">
      <c r="A59" s="324" t="s">
        <v>286</v>
      </c>
      <c r="B59" s="344"/>
      <c r="C59" s="345"/>
      <c r="D59" s="46">
        <f>SUM(D57:D58)</f>
        <v>4843.72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7" customFormat="1" ht="14.25" customHeight="1">
      <c r="A60" s="341" t="s">
        <v>292</v>
      </c>
      <c r="B60" s="342"/>
      <c r="C60" s="342"/>
      <c r="D60" s="343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7" customFormat="1" ht="14.25" customHeight="1">
      <c r="A61" s="9">
        <v>1</v>
      </c>
      <c r="B61" s="10" t="s">
        <v>24</v>
      </c>
      <c r="C61" s="9">
        <v>2014</v>
      </c>
      <c r="D61" s="150">
        <v>1317.98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7" customFormat="1" ht="15" customHeight="1">
      <c r="A62" s="324" t="s">
        <v>286</v>
      </c>
      <c r="B62" s="325"/>
      <c r="C62" s="326"/>
      <c r="D62" s="120">
        <f>SUM(D61:D61)</f>
        <v>1317.98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7" customFormat="1" ht="15" customHeight="1">
      <c r="A63" s="346" t="s">
        <v>45</v>
      </c>
      <c r="B63" s="346"/>
      <c r="C63" s="346"/>
      <c r="D63" s="346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7" customFormat="1" ht="15.75" customHeight="1">
      <c r="A64" s="341" t="s">
        <v>293</v>
      </c>
      <c r="B64" s="342"/>
      <c r="C64" s="342"/>
      <c r="D64" s="34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4" s="1" customFormat="1" ht="20.25" customHeight="1">
      <c r="A65" s="163">
        <v>1</v>
      </c>
      <c r="B65" s="10" t="s">
        <v>347</v>
      </c>
      <c r="C65" s="9">
        <v>2013</v>
      </c>
      <c r="D65" s="150">
        <v>5900</v>
      </c>
    </row>
    <row r="66" spans="1:4" ht="12" customHeight="1">
      <c r="A66" s="324" t="s">
        <v>286</v>
      </c>
      <c r="B66" s="325"/>
      <c r="C66" s="326"/>
      <c r="D66" s="121">
        <f>SUM(D65:D65)</f>
        <v>5900</v>
      </c>
    </row>
    <row r="67" spans="1:4">
      <c r="A67" s="329" t="s">
        <v>292</v>
      </c>
      <c r="B67" s="330"/>
      <c r="C67" s="330"/>
      <c r="D67" s="331"/>
    </row>
    <row r="68" spans="1:4">
      <c r="A68" s="9">
        <v>1</v>
      </c>
      <c r="B68" s="10" t="s">
        <v>348</v>
      </c>
      <c r="C68" s="9">
        <v>2011</v>
      </c>
      <c r="D68" s="150">
        <v>1837</v>
      </c>
    </row>
    <row r="69" spans="1:4">
      <c r="A69" s="9">
        <v>2</v>
      </c>
      <c r="B69" s="10" t="s">
        <v>349</v>
      </c>
      <c r="C69" s="9">
        <v>2012</v>
      </c>
      <c r="D69" s="150">
        <v>3699.98</v>
      </c>
    </row>
    <row r="70" spans="1:4">
      <c r="A70" s="9">
        <v>3</v>
      </c>
      <c r="B70" s="10" t="s">
        <v>350</v>
      </c>
      <c r="C70" s="9">
        <v>2012</v>
      </c>
      <c r="D70" s="150">
        <v>10982.9</v>
      </c>
    </row>
    <row r="71" spans="1:4">
      <c r="A71" s="9">
        <v>4</v>
      </c>
      <c r="B71" s="10" t="s">
        <v>351</v>
      </c>
      <c r="C71" s="9">
        <v>2013</v>
      </c>
      <c r="D71" s="150">
        <v>315</v>
      </c>
    </row>
    <row r="72" spans="1:4">
      <c r="A72" s="9">
        <v>5</v>
      </c>
      <c r="B72" s="10" t="s">
        <v>352</v>
      </c>
      <c r="C72" s="9">
        <v>2013</v>
      </c>
      <c r="D72" s="150">
        <v>319</v>
      </c>
    </row>
    <row r="73" spans="1:4" s="7" customFormat="1" ht="12" customHeight="1">
      <c r="A73" s="324" t="s">
        <v>286</v>
      </c>
      <c r="B73" s="325"/>
      <c r="C73" s="326"/>
      <c r="D73" s="120">
        <f>SUM(D68:D72)</f>
        <v>17153.879999999997</v>
      </c>
    </row>
    <row r="74" spans="1:4">
      <c r="A74" s="332" t="s">
        <v>52</v>
      </c>
      <c r="B74" s="333"/>
      <c r="C74" s="333"/>
      <c r="D74" s="334"/>
    </row>
    <row r="75" spans="1:4">
      <c r="A75" s="329" t="s">
        <v>293</v>
      </c>
      <c r="B75" s="330"/>
      <c r="C75" s="330"/>
      <c r="D75" s="331"/>
    </row>
    <row r="76" spans="1:4" s="1" customFormat="1">
      <c r="A76" s="155">
        <v>1</v>
      </c>
      <c r="B76" s="192" t="s">
        <v>276</v>
      </c>
      <c r="C76" s="193">
        <v>2010</v>
      </c>
      <c r="D76" s="194">
        <v>3366.22</v>
      </c>
    </row>
    <row r="77" spans="1:4" s="1" customFormat="1">
      <c r="A77" s="155">
        <v>2</v>
      </c>
      <c r="B77" s="192" t="s">
        <v>276</v>
      </c>
      <c r="C77" s="193">
        <v>2010</v>
      </c>
      <c r="D77" s="194">
        <v>3053.45</v>
      </c>
    </row>
    <row r="78" spans="1:4" s="1" customFormat="1">
      <c r="A78" s="155">
        <v>3</v>
      </c>
      <c r="B78" s="192" t="s">
        <v>51</v>
      </c>
      <c r="C78" s="193">
        <v>2010</v>
      </c>
      <c r="D78" s="194">
        <v>4599.99</v>
      </c>
    </row>
    <row r="79" spans="1:4">
      <c r="A79" s="324" t="s">
        <v>286</v>
      </c>
      <c r="B79" s="325"/>
      <c r="C79" s="326"/>
      <c r="D79" s="120">
        <f>SUM(D76:D78)</f>
        <v>11019.66</v>
      </c>
    </row>
    <row r="80" spans="1:4">
      <c r="A80" s="329" t="s">
        <v>292</v>
      </c>
      <c r="B80" s="330"/>
      <c r="C80" s="330"/>
      <c r="D80" s="331"/>
    </row>
    <row r="81" spans="1:4" s="1" customFormat="1">
      <c r="A81" s="9">
        <v>1</v>
      </c>
      <c r="B81" s="10" t="s">
        <v>53</v>
      </c>
      <c r="C81" s="9">
        <v>2010</v>
      </c>
      <c r="D81" s="150">
        <v>2950.32</v>
      </c>
    </row>
    <row r="82" spans="1:4" s="1" customFormat="1">
      <c r="A82" s="9">
        <v>2</v>
      </c>
      <c r="B82" s="10" t="s">
        <v>54</v>
      </c>
      <c r="C82" s="9">
        <v>2010</v>
      </c>
      <c r="D82" s="150">
        <v>2950.32</v>
      </c>
    </row>
    <row r="83" spans="1:4">
      <c r="A83" s="324" t="s">
        <v>286</v>
      </c>
      <c r="B83" s="325"/>
      <c r="C83" s="326"/>
      <c r="D83" s="120">
        <f>SUM(D81:D82)</f>
        <v>5900.64</v>
      </c>
    </row>
    <row r="84" spans="1:4">
      <c r="A84" s="335" t="s">
        <v>60</v>
      </c>
      <c r="B84" s="336"/>
      <c r="C84" s="336"/>
      <c r="D84" s="337"/>
    </row>
    <row r="85" spans="1:4">
      <c r="A85" s="329" t="s">
        <v>293</v>
      </c>
      <c r="B85" s="330"/>
      <c r="C85" s="330"/>
      <c r="D85" s="331"/>
    </row>
    <row r="86" spans="1:4" s="1" customFormat="1">
      <c r="A86" s="8">
        <v>1</v>
      </c>
      <c r="B86" s="10" t="s">
        <v>61</v>
      </c>
      <c r="C86" s="9">
        <v>2010</v>
      </c>
      <c r="D86" s="150">
        <v>3594</v>
      </c>
    </row>
    <row r="87" spans="1:4" s="1" customFormat="1">
      <c r="A87" s="9">
        <v>2</v>
      </c>
      <c r="B87" s="10" t="s">
        <v>62</v>
      </c>
      <c r="C87" s="9">
        <v>2013</v>
      </c>
      <c r="D87" s="150">
        <v>810</v>
      </c>
    </row>
    <row r="88" spans="1:4">
      <c r="A88" s="324" t="s">
        <v>286</v>
      </c>
      <c r="B88" s="325"/>
      <c r="C88" s="326"/>
      <c r="D88" s="119">
        <f>SUM(D86:D87)</f>
        <v>4404</v>
      </c>
    </row>
    <row r="89" spans="1:4">
      <c r="A89" s="329" t="s">
        <v>292</v>
      </c>
      <c r="B89" s="330"/>
      <c r="C89" s="330"/>
      <c r="D89" s="331"/>
    </row>
    <row r="90" spans="1:4" s="1" customFormat="1">
      <c r="A90" s="9">
        <v>1</v>
      </c>
      <c r="B90" s="10" t="s">
        <v>63</v>
      </c>
      <c r="C90" s="9">
        <v>2011</v>
      </c>
      <c r="D90" s="150">
        <v>2551</v>
      </c>
    </row>
    <row r="91" spans="1:4" s="1" customFormat="1">
      <c r="A91" s="9">
        <v>2</v>
      </c>
      <c r="B91" s="10" t="s">
        <v>54</v>
      </c>
      <c r="C91" s="9">
        <v>2013</v>
      </c>
      <c r="D91" s="150">
        <v>3000</v>
      </c>
    </row>
    <row r="92" spans="1:4" s="1" customFormat="1">
      <c r="A92" s="9">
        <v>3</v>
      </c>
      <c r="B92" s="10" t="s">
        <v>64</v>
      </c>
      <c r="C92" s="9">
        <v>2013</v>
      </c>
      <c r="D92" s="150">
        <v>3000</v>
      </c>
    </row>
    <row r="93" spans="1:4" s="1" customFormat="1">
      <c r="A93" s="9">
        <v>4</v>
      </c>
      <c r="B93" s="10" t="s">
        <v>65</v>
      </c>
      <c r="C93" s="9">
        <v>2013</v>
      </c>
      <c r="D93" s="150">
        <v>33000</v>
      </c>
    </row>
    <row r="94" spans="1:4">
      <c r="A94" s="324" t="s">
        <v>286</v>
      </c>
      <c r="B94" s="325"/>
      <c r="C94" s="326"/>
      <c r="D94" s="119">
        <f>SUM(D90:D93)</f>
        <v>41551</v>
      </c>
    </row>
    <row r="95" spans="1:4">
      <c r="A95" s="335" t="s">
        <v>68</v>
      </c>
      <c r="B95" s="336"/>
      <c r="C95" s="336"/>
      <c r="D95" s="337"/>
    </row>
    <row r="96" spans="1:4">
      <c r="A96" s="329" t="s">
        <v>292</v>
      </c>
      <c r="B96" s="330"/>
      <c r="C96" s="330"/>
      <c r="D96" s="331"/>
    </row>
    <row r="97" spans="1:5">
      <c r="A97" s="9">
        <v>1</v>
      </c>
      <c r="B97" s="218" t="s">
        <v>69</v>
      </c>
      <c r="C97" s="75">
        <v>2010</v>
      </c>
      <c r="D97" s="225">
        <v>24692.799999999999</v>
      </c>
    </row>
    <row r="98" spans="1:5" s="1" customFormat="1">
      <c r="A98" s="9">
        <v>2</v>
      </c>
      <c r="B98" s="218" t="s">
        <v>70</v>
      </c>
      <c r="C98" s="75">
        <v>2010</v>
      </c>
      <c r="D98" s="225">
        <v>124440</v>
      </c>
    </row>
    <row r="99" spans="1:5" s="1" customFormat="1">
      <c r="A99" s="338" t="s">
        <v>286</v>
      </c>
      <c r="B99" s="339"/>
      <c r="C99" s="340"/>
      <c r="D99" s="120">
        <f>SUM(D97:D98)</f>
        <v>149132.79999999999</v>
      </c>
    </row>
    <row r="100" spans="1:5">
      <c r="A100" s="335" t="s">
        <v>90</v>
      </c>
      <c r="B100" s="336"/>
      <c r="C100" s="336"/>
      <c r="D100" s="337"/>
    </row>
    <row r="101" spans="1:5">
      <c r="A101" s="329" t="s">
        <v>293</v>
      </c>
      <c r="B101" s="330"/>
      <c r="C101" s="330"/>
      <c r="D101" s="331"/>
    </row>
    <row r="102" spans="1:5" s="1" customFormat="1">
      <c r="A102" s="9">
        <v>1</v>
      </c>
      <c r="B102" s="10" t="s">
        <v>91</v>
      </c>
      <c r="C102" s="9">
        <v>2010</v>
      </c>
      <c r="D102" s="150">
        <v>1950.78</v>
      </c>
      <c r="E102" s="138"/>
    </row>
    <row r="103" spans="1:5">
      <c r="A103" s="324" t="s">
        <v>286</v>
      </c>
      <c r="B103" s="325"/>
      <c r="C103" s="326"/>
      <c r="D103" s="120">
        <f>SUM(D102:D102)</f>
        <v>1950.78</v>
      </c>
    </row>
    <row r="104" spans="1:5">
      <c r="A104" s="329" t="s">
        <v>292</v>
      </c>
      <c r="B104" s="330"/>
      <c r="C104" s="330"/>
      <c r="D104" s="331"/>
    </row>
    <row r="105" spans="1:5" s="1" customFormat="1">
      <c r="A105" s="9">
        <v>1</v>
      </c>
      <c r="B105" s="10" t="s">
        <v>92</v>
      </c>
      <c r="C105" s="9">
        <v>2010</v>
      </c>
      <c r="D105" s="150">
        <v>1899</v>
      </c>
    </row>
    <row r="106" spans="1:5" s="1" customFormat="1">
      <c r="A106" s="9">
        <v>2</v>
      </c>
      <c r="B106" s="10" t="s">
        <v>63</v>
      </c>
      <c r="C106" s="9">
        <v>2011</v>
      </c>
      <c r="D106" s="150">
        <v>2550.9899999999998</v>
      </c>
    </row>
    <row r="107" spans="1:5" s="1" customFormat="1">
      <c r="A107" s="9">
        <v>3</v>
      </c>
      <c r="B107" s="10" t="s">
        <v>93</v>
      </c>
      <c r="C107" s="9">
        <v>2010</v>
      </c>
      <c r="D107" s="88">
        <v>1850</v>
      </c>
      <c r="E107" s="138"/>
    </row>
    <row r="108" spans="1:5" s="1" customFormat="1">
      <c r="A108" s="9">
        <v>4</v>
      </c>
      <c r="B108" s="10" t="s">
        <v>311</v>
      </c>
      <c r="C108" s="9">
        <v>2011</v>
      </c>
      <c r="D108" s="150">
        <v>4450</v>
      </c>
    </row>
    <row r="109" spans="1:5" s="1" customFormat="1">
      <c r="A109" s="9">
        <v>5</v>
      </c>
      <c r="B109" s="10" t="s">
        <v>94</v>
      </c>
      <c r="C109" s="9">
        <v>2013</v>
      </c>
      <c r="D109" s="150">
        <v>1452.7</v>
      </c>
    </row>
    <row r="110" spans="1:5" s="1" customFormat="1">
      <c r="A110" s="9">
        <v>6</v>
      </c>
      <c r="B110" s="10" t="s">
        <v>95</v>
      </c>
      <c r="C110" s="9">
        <v>2014</v>
      </c>
      <c r="D110" s="150">
        <v>2893.8</v>
      </c>
    </row>
    <row r="111" spans="1:5">
      <c r="A111" s="324" t="s">
        <v>286</v>
      </c>
      <c r="B111" s="325"/>
      <c r="C111" s="326"/>
      <c r="D111" s="120">
        <f>SUM(D105:D110)</f>
        <v>15096.490000000002</v>
      </c>
    </row>
    <row r="112" spans="1:5">
      <c r="A112" s="332" t="s">
        <v>101</v>
      </c>
      <c r="B112" s="333"/>
      <c r="C112" s="333"/>
      <c r="D112" s="334"/>
    </row>
    <row r="113" spans="1:4">
      <c r="A113" s="329" t="s">
        <v>293</v>
      </c>
      <c r="B113" s="330"/>
      <c r="C113" s="330"/>
      <c r="D113" s="331"/>
    </row>
    <row r="114" spans="1:4">
      <c r="A114" s="9">
        <v>1</v>
      </c>
      <c r="B114" s="10" t="s">
        <v>102</v>
      </c>
      <c r="C114" s="9">
        <v>2010</v>
      </c>
      <c r="D114" s="150">
        <v>359</v>
      </c>
    </row>
    <row r="115" spans="1:4">
      <c r="A115" s="9">
        <v>2</v>
      </c>
      <c r="B115" s="208" t="s">
        <v>103</v>
      </c>
      <c r="C115" s="209">
        <v>2014</v>
      </c>
      <c r="D115" s="150">
        <v>3498</v>
      </c>
    </row>
    <row r="116" spans="1:4">
      <c r="A116" s="9">
        <v>3</v>
      </c>
      <c r="B116" s="208" t="s">
        <v>104</v>
      </c>
      <c r="C116" s="209">
        <v>2013</v>
      </c>
      <c r="D116" s="150">
        <v>1936.02</v>
      </c>
    </row>
    <row r="117" spans="1:4">
      <c r="A117" s="324" t="s">
        <v>286</v>
      </c>
      <c r="B117" s="325"/>
      <c r="C117" s="326"/>
      <c r="D117" s="120">
        <f>SUM(D114:D116)</f>
        <v>5793.02</v>
      </c>
    </row>
    <row r="118" spans="1:4">
      <c r="A118" s="329" t="s">
        <v>292</v>
      </c>
      <c r="B118" s="330"/>
      <c r="C118" s="330"/>
      <c r="D118" s="331"/>
    </row>
    <row r="119" spans="1:4" s="1" customFormat="1">
      <c r="A119" s="155">
        <v>1</v>
      </c>
      <c r="B119" s="10" t="s">
        <v>105</v>
      </c>
      <c r="C119" s="9">
        <v>2012</v>
      </c>
      <c r="D119" s="150">
        <v>3498.12</v>
      </c>
    </row>
    <row r="120" spans="1:4" s="1" customFormat="1">
      <c r="A120" s="9">
        <v>2</v>
      </c>
      <c r="B120" s="10" t="s">
        <v>106</v>
      </c>
      <c r="C120" s="9">
        <v>2013</v>
      </c>
      <c r="D120" s="177">
        <v>1476</v>
      </c>
    </row>
    <row r="121" spans="1:4">
      <c r="A121" s="324" t="s">
        <v>286</v>
      </c>
      <c r="B121" s="325"/>
      <c r="C121" s="326"/>
      <c r="D121" s="120">
        <f>SUM(D119:D120)</f>
        <v>4974.12</v>
      </c>
    </row>
    <row r="122" spans="1:4">
      <c r="A122" s="329" t="s">
        <v>326</v>
      </c>
      <c r="B122" s="330"/>
      <c r="C122" s="330"/>
      <c r="D122" s="331"/>
    </row>
    <row r="123" spans="1:4" ht="25.5">
      <c r="A123" s="5">
        <v>1</v>
      </c>
      <c r="B123" s="184" t="s">
        <v>327</v>
      </c>
      <c r="C123" s="5">
        <v>2013</v>
      </c>
      <c r="D123" s="227">
        <v>9501.75</v>
      </c>
    </row>
    <row r="124" spans="1:4">
      <c r="A124" s="324" t="s">
        <v>286</v>
      </c>
      <c r="B124" s="325"/>
      <c r="C124" s="326"/>
      <c r="D124" s="120">
        <f>SUM(D122:D123)</f>
        <v>9501.75</v>
      </c>
    </row>
    <row r="125" spans="1:4">
      <c r="A125" s="332" t="s">
        <v>342</v>
      </c>
      <c r="B125" s="333"/>
      <c r="C125" s="333"/>
      <c r="D125" s="334"/>
    </row>
    <row r="126" spans="1:4">
      <c r="A126" s="329" t="s">
        <v>293</v>
      </c>
      <c r="B126" s="330"/>
      <c r="C126" s="330"/>
      <c r="D126" s="331"/>
    </row>
    <row r="127" spans="1:4" s="1" customFormat="1">
      <c r="A127" s="165">
        <v>1</v>
      </c>
      <c r="B127" s="166" t="s">
        <v>343</v>
      </c>
      <c r="C127" s="167">
        <v>2013</v>
      </c>
      <c r="D127" s="150">
        <v>1960.62</v>
      </c>
    </row>
    <row r="128" spans="1:4" s="1" customFormat="1">
      <c r="A128" s="165">
        <v>2</v>
      </c>
      <c r="B128" s="218" t="s">
        <v>344</v>
      </c>
      <c r="C128" s="75">
        <v>2013</v>
      </c>
      <c r="D128" s="228">
        <v>599</v>
      </c>
    </row>
    <row r="129" spans="1:4">
      <c r="A129" s="324" t="s">
        <v>286</v>
      </c>
      <c r="B129" s="325"/>
      <c r="C129" s="326"/>
      <c r="D129" s="120">
        <f>SUM(D127:D128)</f>
        <v>2559.62</v>
      </c>
    </row>
    <row r="130" spans="1:4">
      <c r="A130" s="329" t="s">
        <v>292</v>
      </c>
      <c r="B130" s="330"/>
      <c r="C130" s="330"/>
      <c r="D130" s="331"/>
    </row>
    <row r="131" spans="1:4" s="1" customFormat="1">
      <c r="A131" s="165">
        <v>1</v>
      </c>
      <c r="B131" s="166" t="s">
        <v>163</v>
      </c>
      <c r="C131" s="171">
        <v>2010</v>
      </c>
      <c r="D131" s="150">
        <v>2499</v>
      </c>
    </row>
    <row r="132" spans="1:4" s="1" customFormat="1">
      <c r="A132" s="165">
        <v>2</v>
      </c>
      <c r="B132" s="166" t="s">
        <v>345</v>
      </c>
      <c r="C132" s="171">
        <v>2012</v>
      </c>
      <c r="D132" s="150">
        <v>3498.12</v>
      </c>
    </row>
    <row r="133" spans="1:4" s="1" customFormat="1">
      <c r="A133" s="165">
        <v>3</v>
      </c>
      <c r="B133" s="168" t="s">
        <v>346</v>
      </c>
      <c r="C133" s="169">
        <v>2013</v>
      </c>
      <c r="D133" s="170">
        <v>1476</v>
      </c>
    </row>
    <row r="134" spans="1:4">
      <c r="A134" s="324" t="s">
        <v>286</v>
      </c>
      <c r="B134" s="325"/>
      <c r="C134" s="326"/>
      <c r="D134" s="120">
        <f>SUM(D131:D133)</f>
        <v>7473.12</v>
      </c>
    </row>
    <row r="135" spans="1:4" s="1" customFormat="1">
      <c r="A135" s="155"/>
      <c r="B135" s="208"/>
      <c r="C135" s="209"/>
      <c r="D135" s="150"/>
    </row>
    <row r="136" spans="1:4" ht="16.5" customHeight="1">
      <c r="A136" s="327" t="s">
        <v>10</v>
      </c>
      <c r="B136" s="328"/>
      <c r="C136" s="328"/>
      <c r="D136" s="97">
        <f>D129+D117+D103+D88+D79+D66+D59+D54+D50+D29</f>
        <v>652415.57999999996</v>
      </c>
    </row>
    <row r="137" spans="1:4" ht="18" customHeight="1">
      <c r="A137" s="327" t="s">
        <v>12</v>
      </c>
      <c r="B137" s="328"/>
      <c r="C137" s="328"/>
      <c r="D137" s="97">
        <f>D134+D121+D111+D99+D94+D83+D62+D34+D73</f>
        <v>251969.7</v>
      </c>
    </row>
    <row r="138" spans="1:4" ht="17.25" customHeight="1">
      <c r="A138" s="327" t="s">
        <v>11</v>
      </c>
      <c r="B138" s="328"/>
      <c r="C138" s="328"/>
      <c r="D138" s="97">
        <f>D124</f>
        <v>9501.75</v>
      </c>
    </row>
    <row r="139" spans="1:4">
      <c r="A139" s="139"/>
      <c r="B139" s="140"/>
      <c r="C139" s="141"/>
      <c r="D139" s="142"/>
    </row>
    <row r="140" spans="1:4">
      <c r="A140" s="139"/>
      <c r="B140" s="140"/>
      <c r="C140" s="141"/>
      <c r="D140" s="142"/>
    </row>
    <row r="141" spans="1:4">
      <c r="A141" s="139"/>
      <c r="B141" s="140"/>
      <c r="C141" s="141"/>
      <c r="D141" s="142"/>
    </row>
    <row r="142" spans="1:4">
      <c r="A142" s="139"/>
      <c r="B142" s="140"/>
      <c r="C142" s="141"/>
      <c r="D142" s="142"/>
    </row>
    <row r="143" spans="1:4">
      <c r="A143" s="139"/>
      <c r="B143" s="140"/>
      <c r="C143" s="141"/>
      <c r="D143" s="142"/>
    </row>
    <row r="144" spans="1:4" hidden="1">
      <c r="A144" s="139"/>
      <c r="B144" s="140"/>
      <c r="C144" s="143"/>
      <c r="D144" s="142"/>
    </row>
    <row r="145" spans="1:4">
      <c r="A145" s="139"/>
      <c r="B145" s="140"/>
      <c r="C145" s="141"/>
      <c r="D145" s="142"/>
    </row>
    <row r="146" spans="1:4">
      <c r="A146" s="139"/>
      <c r="B146" s="140"/>
      <c r="C146" s="141"/>
      <c r="D146" s="142"/>
    </row>
    <row r="147" spans="1:4">
      <c r="A147" s="139"/>
      <c r="B147" s="140"/>
      <c r="C147" s="141"/>
      <c r="D147" s="142"/>
    </row>
    <row r="148" spans="1:4">
      <c r="A148" s="139"/>
      <c r="B148" s="140"/>
      <c r="C148" s="141"/>
      <c r="D148" s="142"/>
    </row>
    <row r="149" spans="1:4">
      <c r="A149" s="139"/>
      <c r="B149" s="140"/>
      <c r="C149" s="141"/>
      <c r="D149" s="142"/>
    </row>
    <row r="150" spans="1:4">
      <c r="A150" s="139"/>
      <c r="B150" s="140"/>
      <c r="C150" s="141"/>
      <c r="D150" s="142"/>
    </row>
    <row r="151" spans="1:4">
      <c r="A151" s="139"/>
      <c r="B151" s="140"/>
      <c r="C151" s="141"/>
      <c r="D151" s="142"/>
    </row>
    <row r="152" spans="1:4">
      <c r="A152" s="139"/>
      <c r="B152" s="140"/>
      <c r="C152" s="141"/>
      <c r="D152" s="142"/>
    </row>
    <row r="153" spans="1:4">
      <c r="A153" s="139"/>
      <c r="B153" s="140"/>
      <c r="C153" s="141"/>
      <c r="D153" s="142"/>
    </row>
    <row r="154" spans="1:4">
      <c r="A154" s="139"/>
      <c r="B154" s="140"/>
      <c r="C154" s="141"/>
      <c r="D154" s="142"/>
    </row>
    <row r="155" spans="1:4">
      <c r="A155" s="139"/>
      <c r="B155" s="140"/>
      <c r="C155" s="141"/>
      <c r="D155" s="142"/>
    </row>
    <row r="156" spans="1:4">
      <c r="A156" s="139"/>
      <c r="B156" s="140"/>
      <c r="C156" s="141"/>
      <c r="D156" s="142"/>
    </row>
    <row r="157" spans="1:4">
      <c r="A157" s="139"/>
      <c r="B157" s="140"/>
      <c r="C157" s="141"/>
      <c r="D157" s="142"/>
    </row>
    <row r="158" spans="1:4">
      <c r="A158" s="139"/>
      <c r="B158" s="140"/>
      <c r="C158" s="141"/>
      <c r="D158" s="142"/>
    </row>
    <row r="159" spans="1:4">
      <c r="A159" s="139"/>
      <c r="B159" s="140"/>
      <c r="C159" s="141"/>
      <c r="D159" s="142"/>
    </row>
    <row r="160" spans="1:4">
      <c r="A160" s="139"/>
      <c r="B160" s="140"/>
      <c r="C160" s="141"/>
      <c r="D160" s="142"/>
    </row>
    <row r="161" spans="1:4">
      <c r="A161" s="139"/>
      <c r="B161" s="140"/>
      <c r="C161" s="141"/>
      <c r="D161" s="142"/>
    </row>
    <row r="162" spans="1:4">
      <c r="A162" s="139"/>
      <c r="B162" s="140"/>
      <c r="C162" s="141"/>
      <c r="D162" s="142"/>
    </row>
    <row r="163" spans="1:4">
      <c r="A163" s="139"/>
      <c r="B163" s="140"/>
      <c r="C163" s="141"/>
      <c r="D163" s="142"/>
    </row>
    <row r="164" spans="1:4">
      <c r="A164" s="139"/>
      <c r="B164" s="140"/>
      <c r="C164" s="141"/>
      <c r="D164" s="142"/>
    </row>
    <row r="165" spans="1:4">
      <c r="A165" s="139"/>
      <c r="B165" s="140"/>
      <c r="C165" s="141"/>
      <c r="D165" s="142"/>
    </row>
    <row r="166" spans="1:4">
      <c r="A166" s="139"/>
      <c r="B166" s="140"/>
      <c r="C166" s="141"/>
      <c r="D166" s="142"/>
    </row>
    <row r="167" spans="1:4">
      <c r="A167" s="139"/>
      <c r="B167" s="140"/>
      <c r="C167" s="141"/>
      <c r="D167" s="142"/>
    </row>
    <row r="168" spans="1:4">
      <c r="A168" s="139"/>
      <c r="B168" s="140"/>
      <c r="C168" s="141"/>
      <c r="D168" s="142"/>
    </row>
    <row r="169" spans="1:4">
      <c r="A169" s="139"/>
      <c r="B169" s="140"/>
      <c r="C169" s="141"/>
      <c r="D169" s="142"/>
    </row>
    <row r="170" spans="1:4">
      <c r="A170" s="139"/>
      <c r="B170" s="140"/>
      <c r="C170" s="141"/>
      <c r="D170" s="142"/>
    </row>
    <row r="171" spans="1:4">
      <c r="A171" s="139"/>
      <c r="B171" s="140"/>
      <c r="C171" s="141"/>
      <c r="D171" s="142"/>
    </row>
    <row r="172" spans="1:4">
      <c r="A172" s="139"/>
      <c r="B172" s="140"/>
      <c r="C172" s="141"/>
      <c r="D172" s="142"/>
    </row>
    <row r="173" spans="1:4">
      <c r="A173" s="139"/>
      <c r="B173" s="140"/>
      <c r="C173" s="141"/>
      <c r="D173" s="142"/>
    </row>
    <row r="174" spans="1:4">
      <c r="A174" s="139"/>
      <c r="B174" s="140"/>
      <c r="C174" s="141"/>
      <c r="D174" s="142"/>
    </row>
    <row r="175" spans="1:4">
      <c r="A175" s="139"/>
      <c r="B175" s="140"/>
      <c r="C175" s="141"/>
      <c r="D175" s="142"/>
    </row>
    <row r="176" spans="1:4">
      <c r="A176" s="139"/>
      <c r="B176" s="140"/>
      <c r="C176" s="141"/>
      <c r="D176" s="142"/>
    </row>
    <row r="177" spans="1:4">
      <c r="A177" s="139"/>
      <c r="B177" s="140"/>
      <c r="C177" s="141"/>
      <c r="D177" s="142"/>
    </row>
    <row r="178" spans="1:4">
      <c r="A178" s="139"/>
      <c r="B178" s="140"/>
      <c r="C178" s="141"/>
      <c r="D178" s="142"/>
    </row>
    <row r="179" spans="1:4">
      <c r="A179" s="139"/>
      <c r="B179" s="140"/>
      <c r="C179" s="141"/>
      <c r="D179" s="142"/>
    </row>
    <row r="180" spans="1:4">
      <c r="A180" s="139"/>
      <c r="B180" s="140"/>
      <c r="C180" s="141"/>
      <c r="D180" s="142"/>
    </row>
    <row r="181" spans="1:4">
      <c r="A181" s="139"/>
      <c r="B181" s="140"/>
      <c r="C181" s="141"/>
      <c r="D181" s="142"/>
    </row>
    <row r="182" spans="1:4">
      <c r="A182" s="139"/>
      <c r="B182" s="140"/>
      <c r="C182" s="141"/>
      <c r="D182" s="142"/>
    </row>
    <row r="183" spans="1:4">
      <c r="A183" s="139"/>
      <c r="B183" s="140"/>
      <c r="C183" s="141"/>
      <c r="D183" s="142"/>
    </row>
    <row r="184" spans="1:4">
      <c r="A184" s="139"/>
      <c r="B184" s="140"/>
      <c r="C184" s="141"/>
      <c r="D184" s="142"/>
    </row>
    <row r="185" spans="1:4">
      <c r="A185" s="139"/>
      <c r="B185" s="140"/>
      <c r="C185" s="141"/>
      <c r="D185" s="142"/>
    </row>
    <row r="186" spans="1:4">
      <c r="A186" s="139"/>
      <c r="B186" s="140"/>
      <c r="C186" s="141"/>
      <c r="D186" s="142"/>
    </row>
    <row r="187" spans="1:4">
      <c r="A187" s="139"/>
      <c r="B187" s="140"/>
      <c r="C187" s="141"/>
      <c r="D187" s="142"/>
    </row>
    <row r="188" spans="1:4">
      <c r="A188" s="139"/>
      <c r="B188" s="140"/>
      <c r="C188" s="141"/>
      <c r="D188" s="142"/>
    </row>
    <row r="189" spans="1:4">
      <c r="A189" s="139"/>
      <c r="B189" s="140"/>
      <c r="C189" s="141"/>
      <c r="D189" s="142"/>
    </row>
    <row r="190" spans="1:4">
      <c r="A190" s="139"/>
      <c r="B190" s="140"/>
      <c r="C190" s="141"/>
      <c r="D190" s="142"/>
    </row>
    <row r="191" spans="1:4">
      <c r="A191" s="139"/>
      <c r="B191" s="140"/>
      <c r="C191" s="141"/>
      <c r="D191" s="142"/>
    </row>
    <row r="192" spans="1:4">
      <c r="A192" s="139"/>
      <c r="B192" s="140"/>
      <c r="C192" s="141"/>
      <c r="D192" s="142"/>
    </row>
    <row r="193" spans="1:4">
      <c r="A193" s="139"/>
      <c r="B193" s="140"/>
      <c r="C193" s="141"/>
      <c r="D193" s="142"/>
    </row>
    <row r="194" spans="1:4">
      <c r="A194" s="139"/>
      <c r="B194" s="140"/>
      <c r="C194" s="141"/>
      <c r="D194" s="142"/>
    </row>
    <row r="195" spans="1:4">
      <c r="A195" s="139"/>
      <c r="B195" s="140"/>
      <c r="C195" s="141"/>
      <c r="D195" s="142"/>
    </row>
    <row r="196" spans="1:4">
      <c r="A196" s="139"/>
      <c r="B196" s="140"/>
      <c r="C196" s="141"/>
      <c r="D196" s="142"/>
    </row>
    <row r="197" spans="1:4">
      <c r="A197" s="139"/>
      <c r="B197" s="140"/>
      <c r="C197" s="141"/>
      <c r="D197" s="142"/>
    </row>
    <row r="198" spans="1:4">
      <c r="A198" s="139"/>
      <c r="B198" s="140"/>
      <c r="C198" s="141"/>
      <c r="D198" s="142"/>
    </row>
    <row r="199" spans="1:4">
      <c r="A199" s="139"/>
      <c r="B199" s="140"/>
      <c r="C199" s="141"/>
      <c r="D199" s="142"/>
    </row>
    <row r="200" spans="1:4">
      <c r="A200" s="139"/>
      <c r="B200" s="140"/>
      <c r="C200" s="141"/>
      <c r="D200" s="142"/>
    </row>
    <row r="201" spans="1:4">
      <c r="A201" s="139"/>
      <c r="B201" s="140"/>
      <c r="C201" s="141"/>
      <c r="D201" s="142"/>
    </row>
    <row r="202" spans="1:4">
      <c r="A202" s="139"/>
      <c r="B202" s="140"/>
      <c r="C202" s="141"/>
      <c r="D202" s="142"/>
    </row>
    <row r="203" spans="1:4">
      <c r="A203" s="139"/>
      <c r="B203" s="140"/>
      <c r="C203" s="141"/>
      <c r="D203" s="142"/>
    </row>
    <row r="204" spans="1:4">
      <c r="A204" s="139"/>
      <c r="B204" s="140"/>
      <c r="C204" s="141"/>
      <c r="D204" s="142"/>
    </row>
    <row r="205" spans="1:4">
      <c r="A205" s="139"/>
      <c r="B205" s="140"/>
      <c r="C205" s="141"/>
      <c r="D205" s="142"/>
    </row>
    <row r="206" spans="1:4">
      <c r="A206" s="139"/>
      <c r="B206" s="140"/>
      <c r="C206" s="141"/>
      <c r="D206" s="142"/>
    </row>
    <row r="207" spans="1:4">
      <c r="A207" s="139"/>
      <c r="B207" s="140"/>
      <c r="C207" s="141"/>
      <c r="D207" s="142"/>
    </row>
    <row r="208" spans="1:4">
      <c r="A208" s="139"/>
      <c r="B208" s="140"/>
      <c r="C208" s="141"/>
      <c r="D208" s="142"/>
    </row>
    <row r="209" spans="1:4">
      <c r="A209" s="139"/>
      <c r="B209" s="140"/>
      <c r="C209" s="141"/>
      <c r="D209" s="142"/>
    </row>
    <row r="210" spans="1:4">
      <c r="A210" s="139"/>
      <c r="B210" s="140"/>
      <c r="C210" s="141"/>
      <c r="D210" s="142"/>
    </row>
    <row r="211" spans="1:4">
      <c r="A211" s="139"/>
      <c r="B211" s="140"/>
      <c r="C211" s="141"/>
      <c r="D211" s="142"/>
    </row>
    <row r="212" spans="1:4">
      <c r="A212" s="139"/>
      <c r="B212" s="140"/>
      <c r="C212" s="141"/>
      <c r="D212" s="142"/>
    </row>
    <row r="213" spans="1:4">
      <c r="A213" s="139"/>
      <c r="B213" s="140"/>
      <c r="C213" s="141"/>
      <c r="D213" s="142"/>
    </row>
    <row r="214" spans="1:4">
      <c r="A214" s="139"/>
      <c r="B214" s="140"/>
      <c r="C214" s="141"/>
      <c r="D214" s="142"/>
    </row>
    <row r="215" spans="1:4">
      <c r="A215" s="139"/>
      <c r="B215" s="140"/>
      <c r="C215" s="141"/>
      <c r="D215" s="142"/>
    </row>
    <row r="216" spans="1:4">
      <c r="A216" s="139"/>
      <c r="B216" s="140"/>
      <c r="C216" s="141"/>
      <c r="D216" s="142"/>
    </row>
    <row r="217" spans="1:4">
      <c r="A217" s="139"/>
      <c r="B217" s="140"/>
      <c r="C217" s="141"/>
      <c r="D217" s="142"/>
    </row>
    <row r="218" spans="1:4">
      <c r="A218" s="139"/>
      <c r="B218" s="140"/>
      <c r="C218" s="141"/>
      <c r="D218" s="142"/>
    </row>
    <row r="219" spans="1:4">
      <c r="A219" s="139"/>
      <c r="B219" s="140"/>
      <c r="C219" s="141"/>
      <c r="D219" s="142"/>
    </row>
    <row r="220" spans="1:4">
      <c r="A220" s="139"/>
      <c r="B220" s="140"/>
      <c r="C220" s="141"/>
      <c r="D220" s="142"/>
    </row>
    <row r="221" spans="1:4">
      <c r="A221" s="139"/>
      <c r="B221" s="140"/>
      <c r="C221" s="141"/>
      <c r="D221" s="142"/>
    </row>
    <row r="222" spans="1:4">
      <c r="A222" s="139"/>
      <c r="B222" s="140"/>
      <c r="C222" s="141"/>
      <c r="D222" s="142"/>
    </row>
    <row r="223" spans="1:4">
      <c r="A223" s="139"/>
      <c r="B223" s="140"/>
      <c r="C223" s="141"/>
      <c r="D223" s="142"/>
    </row>
    <row r="224" spans="1:4">
      <c r="A224" s="139"/>
      <c r="B224" s="140"/>
      <c r="C224" s="141"/>
      <c r="D224" s="142"/>
    </row>
    <row r="225" spans="1:4">
      <c r="A225" s="139"/>
      <c r="B225" s="140"/>
      <c r="C225" s="141"/>
      <c r="D225" s="142"/>
    </row>
    <row r="226" spans="1:4">
      <c r="A226" s="139"/>
      <c r="B226" s="140"/>
      <c r="C226" s="141"/>
      <c r="D226" s="142"/>
    </row>
    <row r="227" spans="1:4">
      <c r="A227" s="139"/>
      <c r="B227" s="140"/>
      <c r="C227" s="141"/>
      <c r="D227" s="142"/>
    </row>
    <row r="228" spans="1:4">
      <c r="A228" s="139"/>
      <c r="B228" s="140"/>
      <c r="C228" s="141"/>
      <c r="D228" s="142"/>
    </row>
    <row r="229" spans="1:4">
      <c r="A229" s="139"/>
      <c r="B229" s="140"/>
      <c r="C229" s="141"/>
      <c r="D229" s="142"/>
    </row>
    <row r="230" spans="1:4">
      <c r="A230" s="139"/>
      <c r="B230" s="140"/>
      <c r="C230" s="141"/>
      <c r="D230" s="142"/>
    </row>
    <row r="231" spans="1:4">
      <c r="A231" s="139"/>
      <c r="B231" s="140"/>
      <c r="C231" s="141"/>
      <c r="D231" s="142"/>
    </row>
    <row r="232" spans="1:4">
      <c r="A232" s="139"/>
      <c r="B232" s="140"/>
      <c r="C232" s="141"/>
      <c r="D232" s="142"/>
    </row>
    <row r="233" spans="1:4">
      <c r="A233" s="139"/>
      <c r="B233" s="140"/>
      <c r="C233" s="141"/>
      <c r="D233" s="142"/>
    </row>
    <row r="234" spans="1:4">
      <c r="A234" s="139"/>
      <c r="B234" s="140"/>
      <c r="C234" s="141"/>
      <c r="D234" s="142"/>
    </row>
    <row r="235" spans="1:4">
      <c r="A235" s="139"/>
      <c r="B235" s="140"/>
      <c r="C235" s="141"/>
      <c r="D235" s="142"/>
    </row>
    <row r="236" spans="1:4">
      <c r="A236" s="139"/>
      <c r="B236" s="140"/>
      <c r="C236" s="141"/>
      <c r="D236" s="142"/>
    </row>
    <row r="237" spans="1:4">
      <c r="A237" s="139"/>
      <c r="B237" s="140"/>
      <c r="C237" s="141"/>
      <c r="D237" s="142"/>
    </row>
    <row r="238" spans="1:4">
      <c r="A238" s="139"/>
      <c r="B238" s="140"/>
      <c r="C238" s="141"/>
      <c r="D238" s="142"/>
    </row>
    <row r="239" spans="1:4">
      <c r="A239" s="139"/>
      <c r="B239" s="140"/>
      <c r="C239" s="141"/>
      <c r="D239" s="142"/>
    </row>
    <row r="240" spans="1:4">
      <c r="A240" s="139"/>
      <c r="B240" s="140"/>
      <c r="C240" s="141"/>
      <c r="D240" s="142"/>
    </row>
    <row r="241" spans="1:4">
      <c r="A241" s="139"/>
      <c r="B241" s="140"/>
      <c r="C241" s="141"/>
      <c r="D241" s="142"/>
    </row>
    <row r="242" spans="1:4">
      <c r="A242" s="139"/>
      <c r="B242" s="140"/>
      <c r="C242" s="141"/>
      <c r="D242" s="142"/>
    </row>
    <row r="243" spans="1:4">
      <c r="A243" s="139"/>
      <c r="B243" s="140"/>
      <c r="C243" s="141"/>
      <c r="D243" s="142"/>
    </row>
    <row r="244" spans="1:4">
      <c r="A244" s="139"/>
      <c r="B244" s="140"/>
      <c r="C244" s="141"/>
      <c r="D244" s="142"/>
    </row>
    <row r="245" spans="1:4">
      <c r="A245" s="139"/>
      <c r="B245" s="140"/>
      <c r="C245" s="141"/>
      <c r="D245" s="142"/>
    </row>
    <row r="246" spans="1:4">
      <c r="A246" s="139"/>
      <c r="B246" s="140"/>
      <c r="C246" s="141"/>
      <c r="D246" s="142"/>
    </row>
    <row r="247" spans="1:4">
      <c r="A247" s="139"/>
      <c r="B247" s="140"/>
      <c r="C247" s="141"/>
      <c r="D247" s="142"/>
    </row>
    <row r="248" spans="1:4">
      <c r="A248" s="139"/>
      <c r="B248" s="140"/>
      <c r="C248" s="141"/>
      <c r="D248" s="142"/>
    </row>
    <row r="249" spans="1:4">
      <c r="A249" s="139"/>
      <c r="B249" s="140"/>
      <c r="C249" s="141"/>
      <c r="D249" s="142"/>
    </row>
    <row r="250" spans="1:4">
      <c r="A250" s="139"/>
      <c r="B250" s="140"/>
      <c r="C250" s="141"/>
      <c r="D250" s="142"/>
    </row>
    <row r="251" spans="1:4">
      <c r="A251" s="139"/>
      <c r="B251" s="140"/>
      <c r="C251" s="141"/>
      <c r="D251" s="142"/>
    </row>
    <row r="252" spans="1:4">
      <c r="A252" s="139"/>
      <c r="B252" s="140"/>
      <c r="C252" s="141"/>
      <c r="D252" s="142"/>
    </row>
    <row r="253" spans="1:4">
      <c r="A253" s="139"/>
      <c r="B253" s="140"/>
      <c r="C253" s="141"/>
      <c r="D253" s="142"/>
    </row>
    <row r="254" spans="1:4">
      <c r="A254" s="139"/>
      <c r="B254" s="140"/>
      <c r="C254" s="141"/>
      <c r="D254" s="142"/>
    </row>
    <row r="255" spans="1:4">
      <c r="A255" s="139"/>
      <c r="B255" s="140"/>
      <c r="C255" s="141"/>
      <c r="D255" s="142"/>
    </row>
    <row r="256" spans="1:4">
      <c r="A256" s="139"/>
      <c r="B256" s="140"/>
      <c r="C256" s="141"/>
      <c r="D256" s="142"/>
    </row>
    <row r="257" spans="1:4">
      <c r="A257" s="139"/>
      <c r="B257" s="140"/>
      <c r="C257" s="141"/>
      <c r="D257" s="142"/>
    </row>
    <row r="258" spans="1:4">
      <c r="A258" s="139"/>
      <c r="B258" s="140"/>
      <c r="C258" s="141"/>
      <c r="D258" s="142"/>
    </row>
    <row r="259" spans="1:4">
      <c r="A259" s="139"/>
      <c r="B259" s="140"/>
      <c r="C259" s="141"/>
      <c r="D259" s="142"/>
    </row>
    <row r="260" spans="1:4">
      <c r="A260" s="139"/>
      <c r="B260" s="140"/>
      <c r="C260" s="141"/>
      <c r="D260" s="142"/>
    </row>
    <row r="261" spans="1:4">
      <c r="A261" s="139"/>
      <c r="B261" s="140"/>
      <c r="C261" s="141"/>
      <c r="D261" s="142"/>
    </row>
    <row r="262" spans="1:4">
      <c r="A262" s="139"/>
      <c r="B262" s="140"/>
      <c r="C262" s="141"/>
      <c r="D262" s="142"/>
    </row>
    <row r="263" spans="1:4">
      <c r="A263" s="139"/>
      <c r="B263" s="140"/>
      <c r="C263" s="141"/>
      <c r="D263" s="142"/>
    </row>
    <row r="264" spans="1:4">
      <c r="A264" s="139"/>
      <c r="B264" s="140"/>
      <c r="C264" s="141"/>
      <c r="D264" s="142"/>
    </row>
    <row r="265" spans="1:4">
      <c r="A265" s="139"/>
      <c r="B265" s="140"/>
      <c r="C265" s="141"/>
      <c r="D265" s="142"/>
    </row>
    <row r="266" spans="1:4">
      <c r="A266" s="139"/>
      <c r="B266" s="140"/>
      <c r="C266" s="141"/>
      <c r="D266" s="142"/>
    </row>
    <row r="267" spans="1:4">
      <c r="A267" s="139"/>
      <c r="B267" s="140"/>
      <c r="C267" s="141"/>
      <c r="D267" s="142"/>
    </row>
    <row r="268" spans="1:4">
      <c r="A268" s="139"/>
      <c r="B268" s="140"/>
      <c r="C268" s="141"/>
      <c r="D268" s="142"/>
    </row>
    <row r="269" spans="1:4">
      <c r="A269" s="139"/>
      <c r="B269" s="140"/>
      <c r="C269" s="141"/>
      <c r="D269" s="142"/>
    </row>
    <row r="270" spans="1:4">
      <c r="A270" s="139"/>
      <c r="B270" s="140"/>
      <c r="C270" s="141"/>
      <c r="D270" s="142"/>
    </row>
    <row r="271" spans="1:4">
      <c r="A271" s="139"/>
      <c r="B271" s="140"/>
      <c r="C271" s="141"/>
      <c r="D271" s="142"/>
    </row>
    <row r="272" spans="1:4">
      <c r="A272" s="139"/>
      <c r="B272" s="140"/>
      <c r="C272" s="141"/>
      <c r="D272" s="142"/>
    </row>
    <row r="273" spans="1:4">
      <c r="A273" s="139"/>
      <c r="B273" s="140"/>
      <c r="C273" s="141"/>
      <c r="D273" s="142"/>
    </row>
    <row r="274" spans="1:4">
      <c r="A274" s="139"/>
      <c r="B274" s="140"/>
      <c r="C274" s="141"/>
      <c r="D274" s="142"/>
    </row>
    <row r="275" spans="1:4">
      <c r="A275" s="139"/>
      <c r="B275" s="140"/>
      <c r="C275" s="141"/>
      <c r="D275" s="142"/>
    </row>
    <row r="276" spans="1:4">
      <c r="A276" s="139"/>
      <c r="B276" s="140"/>
      <c r="C276" s="141"/>
      <c r="D276" s="142"/>
    </row>
    <row r="277" spans="1:4">
      <c r="A277" s="139"/>
      <c r="B277" s="140"/>
      <c r="C277" s="141"/>
      <c r="D277" s="142"/>
    </row>
    <row r="278" spans="1:4">
      <c r="A278" s="139"/>
      <c r="B278" s="140"/>
      <c r="C278" s="141"/>
      <c r="D278" s="142"/>
    </row>
    <row r="279" spans="1:4">
      <c r="A279" s="139"/>
      <c r="B279" s="140"/>
      <c r="C279" s="141"/>
      <c r="D279" s="142"/>
    </row>
    <row r="280" spans="1:4">
      <c r="A280" s="139"/>
      <c r="B280" s="140"/>
      <c r="C280" s="141"/>
      <c r="D280" s="142"/>
    </row>
    <row r="281" spans="1:4">
      <c r="A281" s="139"/>
      <c r="B281" s="140"/>
      <c r="C281" s="141"/>
      <c r="D281" s="142"/>
    </row>
    <row r="282" spans="1:4">
      <c r="A282" s="139"/>
      <c r="B282" s="140"/>
      <c r="C282" s="141"/>
      <c r="D282" s="142"/>
    </row>
    <row r="283" spans="1:4">
      <c r="A283" s="139"/>
      <c r="B283" s="140"/>
      <c r="C283" s="141"/>
      <c r="D283" s="142"/>
    </row>
    <row r="284" spans="1:4">
      <c r="A284" s="139"/>
      <c r="B284" s="140"/>
      <c r="C284" s="141"/>
      <c r="D284" s="142"/>
    </row>
    <row r="285" spans="1:4">
      <c r="A285" s="139"/>
      <c r="B285" s="140"/>
      <c r="C285" s="141"/>
      <c r="D285" s="142"/>
    </row>
    <row r="286" spans="1:4">
      <c r="A286" s="139"/>
      <c r="B286" s="140"/>
      <c r="C286" s="141"/>
      <c r="D286" s="142"/>
    </row>
    <row r="287" spans="1:4">
      <c r="A287" s="139"/>
      <c r="B287" s="140"/>
      <c r="C287" s="141"/>
      <c r="D287" s="142"/>
    </row>
    <row r="288" spans="1:4">
      <c r="A288" s="139"/>
      <c r="B288" s="140"/>
      <c r="C288" s="141"/>
      <c r="D288" s="142"/>
    </row>
    <row r="289" spans="1:4">
      <c r="A289" s="139"/>
      <c r="B289" s="140"/>
      <c r="C289" s="141"/>
      <c r="D289" s="142"/>
    </row>
    <row r="290" spans="1:4">
      <c r="A290" s="139"/>
      <c r="B290" s="140"/>
      <c r="C290" s="141"/>
      <c r="D290" s="142"/>
    </row>
    <row r="291" spans="1:4">
      <c r="A291" s="139"/>
      <c r="B291" s="140"/>
      <c r="C291" s="141"/>
      <c r="D291" s="142"/>
    </row>
    <row r="292" spans="1:4">
      <c r="A292" s="139"/>
      <c r="B292" s="140"/>
      <c r="C292" s="141"/>
      <c r="D292" s="142"/>
    </row>
    <row r="293" spans="1:4">
      <c r="A293" s="139"/>
      <c r="B293" s="140"/>
      <c r="C293" s="141"/>
      <c r="D293" s="142"/>
    </row>
    <row r="294" spans="1:4">
      <c r="A294" s="139"/>
      <c r="B294" s="140"/>
      <c r="C294" s="141"/>
      <c r="D294" s="142"/>
    </row>
    <row r="295" spans="1:4">
      <c r="A295" s="139"/>
      <c r="B295" s="140"/>
      <c r="C295" s="141"/>
      <c r="D295" s="142"/>
    </row>
    <row r="296" spans="1:4">
      <c r="A296" s="139"/>
      <c r="B296" s="140"/>
      <c r="C296" s="141"/>
      <c r="D296" s="142"/>
    </row>
    <row r="297" spans="1:4">
      <c r="A297" s="139"/>
      <c r="B297" s="140"/>
      <c r="C297" s="141"/>
      <c r="D297" s="142"/>
    </row>
    <row r="298" spans="1:4">
      <c r="A298" s="139"/>
      <c r="B298" s="140"/>
      <c r="C298" s="141"/>
      <c r="D298" s="142"/>
    </row>
    <row r="299" spans="1:4">
      <c r="A299" s="139"/>
      <c r="B299" s="140"/>
      <c r="C299" s="141"/>
      <c r="D299" s="142"/>
    </row>
    <row r="300" spans="1:4">
      <c r="A300" s="139"/>
      <c r="B300" s="140"/>
      <c r="C300" s="141"/>
      <c r="D300" s="142"/>
    </row>
    <row r="301" spans="1:4">
      <c r="A301" s="139"/>
      <c r="B301" s="140"/>
      <c r="C301" s="141"/>
      <c r="D301" s="142"/>
    </row>
    <row r="302" spans="1:4">
      <c r="A302" s="139"/>
      <c r="B302" s="140"/>
      <c r="C302" s="141"/>
      <c r="D302" s="142"/>
    </row>
    <row r="303" spans="1:4">
      <c r="A303" s="139"/>
      <c r="B303" s="140"/>
      <c r="C303" s="141"/>
      <c r="D303" s="142"/>
    </row>
    <row r="304" spans="1:4">
      <c r="A304" s="139"/>
      <c r="B304" s="140"/>
      <c r="C304" s="141"/>
      <c r="D304" s="142"/>
    </row>
    <row r="305" spans="1:4">
      <c r="A305" s="139"/>
      <c r="B305" s="140"/>
      <c r="C305" s="141"/>
      <c r="D305" s="142"/>
    </row>
    <row r="306" spans="1:4">
      <c r="A306" s="139"/>
      <c r="B306" s="140"/>
      <c r="C306" s="141"/>
      <c r="D306" s="142"/>
    </row>
    <row r="307" spans="1:4">
      <c r="A307" s="139"/>
      <c r="B307" s="140"/>
      <c r="C307" s="141"/>
      <c r="D307" s="142"/>
    </row>
    <row r="308" spans="1:4">
      <c r="A308" s="139"/>
      <c r="B308" s="140"/>
      <c r="C308" s="141"/>
      <c r="D308" s="142"/>
    </row>
    <row r="309" spans="1:4">
      <c r="A309" s="139"/>
      <c r="B309" s="140"/>
      <c r="C309" s="141"/>
      <c r="D309" s="142"/>
    </row>
    <row r="310" spans="1:4">
      <c r="A310" s="139"/>
      <c r="B310" s="140"/>
      <c r="C310" s="141"/>
      <c r="D310" s="142"/>
    </row>
    <row r="311" spans="1:4">
      <c r="A311" s="139"/>
      <c r="B311" s="140"/>
      <c r="C311" s="141"/>
      <c r="D311" s="142"/>
    </row>
    <row r="312" spans="1:4">
      <c r="A312" s="139"/>
      <c r="B312" s="140"/>
      <c r="C312" s="141"/>
      <c r="D312" s="142"/>
    </row>
    <row r="313" spans="1:4">
      <c r="A313" s="139"/>
      <c r="B313" s="140"/>
      <c r="C313" s="141"/>
      <c r="D313" s="142"/>
    </row>
    <row r="314" spans="1:4">
      <c r="A314" s="139"/>
      <c r="B314" s="140"/>
      <c r="C314" s="141"/>
      <c r="D314" s="142"/>
    </row>
    <row r="315" spans="1:4">
      <c r="A315" s="139"/>
      <c r="B315" s="140"/>
      <c r="C315" s="141"/>
      <c r="D315" s="142"/>
    </row>
    <row r="316" spans="1:4">
      <c r="A316" s="139"/>
      <c r="B316" s="140"/>
      <c r="C316" s="141"/>
      <c r="D316" s="142"/>
    </row>
    <row r="317" spans="1:4">
      <c r="A317" s="139"/>
      <c r="B317" s="140"/>
      <c r="C317" s="141"/>
      <c r="D317" s="142"/>
    </row>
    <row r="318" spans="1:4">
      <c r="A318" s="139"/>
      <c r="B318" s="140"/>
      <c r="C318" s="141"/>
      <c r="D318" s="142"/>
    </row>
    <row r="319" spans="1:4">
      <c r="A319" s="139"/>
      <c r="B319" s="140"/>
      <c r="C319" s="141"/>
      <c r="D319" s="142"/>
    </row>
    <row r="320" spans="1:4">
      <c r="A320" s="139"/>
      <c r="B320" s="140"/>
      <c r="C320" s="141"/>
      <c r="D320" s="142"/>
    </row>
    <row r="321" spans="1:4">
      <c r="A321" s="139"/>
      <c r="B321" s="140"/>
      <c r="C321" s="141"/>
      <c r="D321" s="142"/>
    </row>
    <row r="322" spans="1:4">
      <c r="A322" s="139"/>
      <c r="B322" s="140"/>
      <c r="C322" s="141"/>
      <c r="D322" s="142"/>
    </row>
    <row r="323" spans="1:4">
      <c r="A323" s="139"/>
      <c r="B323" s="140"/>
      <c r="C323" s="141"/>
      <c r="D323" s="142"/>
    </row>
    <row r="324" spans="1:4">
      <c r="A324" s="139"/>
      <c r="B324" s="140"/>
      <c r="C324" s="141"/>
      <c r="D324" s="142"/>
    </row>
    <row r="325" spans="1:4">
      <c r="A325" s="139"/>
      <c r="B325" s="140"/>
      <c r="C325" s="141"/>
      <c r="D325" s="142"/>
    </row>
    <row r="326" spans="1:4">
      <c r="A326" s="139"/>
      <c r="B326" s="140"/>
      <c r="C326" s="141"/>
      <c r="D326" s="142"/>
    </row>
    <row r="327" spans="1:4">
      <c r="A327" s="139"/>
      <c r="B327" s="140"/>
      <c r="C327" s="141"/>
      <c r="D327" s="142"/>
    </row>
    <row r="328" spans="1:4">
      <c r="A328" s="139"/>
      <c r="B328" s="140"/>
      <c r="C328" s="141"/>
      <c r="D328" s="142"/>
    </row>
    <row r="329" spans="1:4">
      <c r="A329" s="139"/>
      <c r="B329" s="140"/>
      <c r="C329" s="141"/>
      <c r="D329" s="142"/>
    </row>
    <row r="330" spans="1:4">
      <c r="A330" s="139"/>
      <c r="B330" s="140"/>
      <c r="C330" s="141"/>
      <c r="D330" s="142"/>
    </row>
    <row r="331" spans="1:4">
      <c r="A331" s="139"/>
      <c r="B331" s="140"/>
      <c r="C331" s="141"/>
      <c r="D331" s="142"/>
    </row>
    <row r="332" spans="1:4">
      <c r="A332" s="139"/>
      <c r="B332" s="140"/>
      <c r="C332" s="141"/>
      <c r="D332" s="142"/>
    </row>
    <row r="333" spans="1:4">
      <c r="A333" s="139"/>
      <c r="B333" s="140"/>
      <c r="C333" s="141"/>
      <c r="D333" s="142"/>
    </row>
    <row r="334" spans="1:4">
      <c r="A334" s="139"/>
      <c r="B334" s="140"/>
      <c r="C334" s="141"/>
      <c r="D334" s="142"/>
    </row>
    <row r="335" spans="1:4">
      <c r="A335" s="139"/>
      <c r="B335" s="140"/>
      <c r="C335" s="141"/>
      <c r="D335" s="142"/>
    </row>
    <row r="336" spans="1:4">
      <c r="A336" s="139"/>
      <c r="B336" s="140"/>
      <c r="C336" s="141"/>
      <c r="D336" s="142"/>
    </row>
    <row r="337" spans="1:4">
      <c r="A337" s="139"/>
      <c r="B337" s="140"/>
      <c r="C337" s="141"/>
      <c r="D337" s="142"/>
    </row>
    <row r="338" spans="1:4">
      <c r="A338" s="139"/>
      <c r="B338" s="140"/>
      <c r="C338" s="141"/>
      <c r="D338" s="142"/>
    </row>
    <row r="339" spans="1:4">
      <c r="A339" s="139"/>
      <c r="B339" s="140"/>
      <c r="C339" s="141"/>
      <c r="D339" s="142"/>
    </row>
    <row r="340" spans="1:4">
      <c r="A340" s="139"/>
      <c r="B340" s="140"/>
      <c r="C340" s="141"/>
      <c r="D340" s="142"/>
    </row>
    <row r="341" spans="1:4">
      <c r="A341" s="139"/>
      <c r="B341" s="140"/>
      <c r="C341" s="141"/>
      <c r="D341" s="142"/>
    </row>
    <row r="342" spans="1:4">
      <c r="A342" s="139"/>
      <c r="B342" s="140"/>
      <c r="C342" s="141"/>
      <c r="D342" s="142"/>
    </row>
    <row r="343" spans="1:4">
      <c r="A343" s="139"/>
      <c r="B343" s="140"/>
      <c r="C343" s="141"/>
      <c r="D343" s="142"/>
    </row>
    <row r="344" spans="1:4">
      <c r="A344" s="139"/>
      <c r="B344" s="140"/>
      <c r="C344" s="141"/>
      <c r="D344" s="142"/>
    </row>
    <row r="345" spans="1:4">
      <c r="A345" s="139"/>
      <c r="B345" s="140"/>
      <c r="C345" s="141"/>
      <c r="D345" s="142"/>
    </row>
    <row r="346" spans="1:4">
      <c r="A346" s="139"/>
      <c r="B346" s="140"/>
      <c r="C346" s="141"/>
      <c r="D346" s="142"/>
    </row>
    <row r="347" spans="1:4">
      <c r="A347" s="139"/>
      <c r="B347" s="140"/>
      <c r="C347" s="141"/>
      <c r="D347" s="142"/>
    </row>
    <row r="348" spans="1:4">
      <c r="A348" s="139"/>
      <c r="B348" s="140"/>
      <c r="C348" s="141"/>
      <c r="D348" s="142"/>
    </row>
    <row r="349" spans="1:4">
      <c r="A349" s="139"/>
      <c r="B349" s="140"/>
      <c r="C349" s="141"/>
      <c r="D349" s="142"/>
    </row>
    <row r="350" spans="1:4">
      <c r="A350" s="139"/>
      <c r="B350" s="140"/>
      <c r="C350" s="141"/>
      <c r="D350" s="142"/>
    </row>
    <row r="351" spans="1:4">
      <c r="A351" s="139"/>
      <c r="B351" s="140"/>
      <c r="C351" s="141"/>
      <c r="D351" s="142"/>
    </row>
    <row r="352" spans="1:4">
      <c r="A352" s="139"/>
      <c r="B352" s="140"/>
      <c r="C352" s="141"/>
      <c r="D352" s="142"/>
    </row>
    <row r="353" spans="1:4">
      <c r="A353" s="139"/>
      <c r="B353" s="140"/>
      <c r="C353" s="141"/>
      <c r="D353" s="142"/>
    </row>
    <row r="354" spans="1:4">
      <c r="A354" s="139"/>
      <c r="B354" s="140"/>
      <c r="C354" s="141"/>
      <c r="D354" s="142"/>
    </row>
    <row r="355" spans="1:4">
      <c r="A355" s="139"/>
      <c r="B355" s="140"/>
      <c r="C355" s="141"/>
      <c r="D355" s="142"/>
    </row>
    <row r="356" spans="1:4">
      <c r="A356" s="139"/>
      <c r="B356" s="140"/>
      <c r="C356" s="141"/>
      <c r="D356" s="142"/>
    </row>
    <row r="357" spans="1:4">
      <c r="A357" s="139"/>
      <c r="B357" s="140"/>
      <c r="C357" s="141"/>
      <c r="D357" s="142"/>
    </row>
    <row r="358" spans="1:4">
      <c r="A358" s="139"/>
      <c r="B358" s="140"/>
      <c r="C358" s="141"/>
      <c r="D358" s="142"/>
    </row>
    <row r="359" spans="1:4">
      <c r="A359" s="139"/>
      <c r="B359" s="140"/>
      <c r="C359" s="141"/>
      <c r="D359" s="142"/>
    </row>
    <row r="360" spans="1:4">
      <c r="A360" s="139"/>
      <c r="B360" s="140"/>
      <c r="C360" s="141"/>
      <c r="D360" s="142"/>
    </row>
    <row r="361" spans="1:4">
      <c r="A361" s="139"/>
      <c r="B361" s="140"/>
      <c r="C361" s="141"/>
      <c r="D361" s="142"/>
    </row>
    <row r="362" spans="1:4">
      <c r="A362" s="139"/>
      <c r="B362" s="140"/>
      <c r="C362" s="141"/>
      <c r="D362" s="142"/>
    </row>
    <row r="363" spans="1:4">
      <c r="A363" s="139"/>
      <c r="B363" s="140"/>
      <c r="C363" s="141"/>
      <c r="D363" s="142"/>
    </row>
    <row r="364" spans="1:4">
      <c r="A364" s="139"/>
      <c r="B364" s="140"/>
      <c r="C364" s="141"/>
      <c r="D364" s="142"/>
    </row>
    <row r="365" spans="1:4">
      <c r="A365" s="139"/>
      <c r="B365" s="140"/>
      <c r="C365" s="141"/>
      <c r="D365" s="142"/>
    </row>
    <row r="366" spans="1:4">
      <c r="A366" s="139"/>
      <c r="B366" s="140"/>
      <c r="C366" s="141"/>
      <c r="D366" s="142"/>
    </row>
    <row r="367" spans="1:4">
      <c r="A367" s="139"/>
      <c r="B367" s="140"/>
      <c r="C367" s="141"/>
      <c r="D367" s="142"/>
    </row>
    <row r="368" spans="1:4">
      <c r="A368" s="139"/>
      <c r="B368" s="140"/>
      <c r="C368" s="141"/>
      <c r="D368" s="142"/>
    </row>
    <row r="369" spans="1:4">
      <c r="A369" s="139"/>
      <c r="B369" s="140"/>
      <c r="C369" s="141"/>
      <c r="D369" s="142"/>
    </row>
    <row r="370" spans="1:4">
      <c r="A370" s="139"/>
      <c r="B370" s="140"/>
      <c r="C370" s="141"/>
      <c r="D370" s="142"/>
    </row>
    <row r="371" spans="1:4">
      <c r="A371" s="139"/>
      <c r="B371" s="140"/>
      <c r="C371" s="141"/>
      <c r="D371" s="142"/>
    </row>
    <row r="372" spans="1:4">
      <c r="A372" s="139"/>
      <c r="B372" s="140"/>
      <c r="C372" s="141"/>
      <c r="D372" s="142"/>
    </row>
    <row r="373" spans="1:4">
      <c r="A373" s="139"/>
      <c r="B373" s="140"/>
      <c r="C373" s="141"/>
      <c r="D373" s="142"/>
    </row>
    <row r="374" spans="1:4">
      <c r="A374" s="139"/>
      <c r="B374" s="140"/>
      <c r="C374" s="141"/>
      <c r="D374" s="142"/>
    </row>
    <row r="375" spans="1:4">
      <c r="A375" s="139"/>
      <c r="B375" s="140"/>
      <c r="C375" s="141"/>
      <c r="D375" s="142"/>
    </row>
    <row r="376" spans="1:4">
      <c r="A376" s="139"/>
      <c r="B376" s="140"/>
      <c r="C376" s="141"/>
      <c r="D376" s="142"/>
    </row>
    <row r="377" spans="1:4">
      <c r="A377" s="139"/>
      <c r="B377" s="140"/>
      <c r="C377" s="141"/>
      <c r="D377" s="142"/>
    </row>
    <row r="378" spans="1:4">
      <c r="A378" s="139"/>
      <c r="B378" s="140"/>
      <c r="C378" s="141"/>
      <c r="D378" s="142"/>
    </row>
    <row r="379" spans="1:4">
      <c r="A379" s="139"/>
      <c r="B379" s="140"/>
      <c r="C379" s="141"/>
      <c r="D379" s="142"/>
    </row>
    <row r="380" spans="1:4">
      <c r="A380" s="139"/>
      <c r="B380" s="140"/>
      <c r="C380" s="141"/>
      <c r="D380" s="142"/>
    </row>
    <row r="381" spans="1:4">
      <c r="A381" s="139"/>
      <c r="B381" s="140"/>
      <c r="C381" s="141"/>
      <c r="D381" s="142"/>
    </row>
    <row r="382" spans="1:4">
      <c r="A382" s="139"/>
      <c r="B382" s="140"/>
      <c r="C382" s="141"/>
      <c r="D382" s="142"/>
    </row>
    <row r="383" spans="1:4">
      <c r="A383" s="139"/>
      <c r="B383" s="140"/>
      <c r="C383" s="141"/>
      <c r="D383" s="142"/>
    </row>
    <row r="384" spans="1:4">
      <c r="A384" s="139"/>
      <c r="B384" s="140"/>
      <c r="C384" s="141"/>
      <c r="D384" s="142"/>
    </row>
    <row r="385" spans="1:4">
      <c r="A385" s="139"/>
      <c r="B385" s="140"/>
      <c r="C385" s="141"/>
      <c r="D385" s="142"/>
    </row>
    <row r="386" spans="1:4">
      <c r="A386" s="139"/>
      <c r="B386" s="140"/>
      <c r="C386" s="141"/>
      <c r="D386" s="142"/>
    </row>
    <row r="387" spans="1:4">
      <c r="A387" s="139"/>
      <c r="B387" s="140"/>
      <c r="C387" s="141"/>
      <c r="D387" s="142"/>
    </row>
    <row r="388" spans="1:4">
      <c r="A388" s="139"/>
      <c r="B388" s="140"/>
      <c r="C388" s="141"/>
      <c r="D388" s="142"/>
    </row>
    <row r="389" spans="1:4">
      <c r="A389" s="139"/>
      <c r="B389" s="140"/>
      <c r="C389" s="141"/>
      <c r="D389" s="142"/>
    </row>
    <row r="390" spans="1:4">
      <c r="A390" s="139"/>
      <c r="B390" s="140"/>
      <c r="C390" s="141"/>
      <c r="D390" s="142"/>
    </row>
    <row r="391" spans="1:4">
      <c r="A391" s="139"/>
      <c r="B391" s="140"/>
      <c r="C391" s="141"/>
      <c r="D391" s="142"/>
    </row>
    <row r="392" spans="1:4">
      <c r="A392" s="139"/>
      <c r="B392" s="140"/>
      <c r="C392" s="141"/>
      <c r="D392" s="142"/>
    </row>
    <row r="393" spans="1:4">
      <c r="A393" s="139"/>
      <c r="B393" s="140"/>
      <c r="C393" s="141"/>
      <c r="D393" s="142"/>
    </row>
    <row r="394" spans="1:4">
      <c r="A394" s="139"/>
      <c r="B394" s="140"/>
      <c r="C394" s="141"/>
      <c r="D394" s="142"/>
    </row>
    <row r="395" spans="1:4">
      <c r="A395" s="139"/>
      <c r="B395" s="140"/>
      <c r="C395" s="141"/>
      <c r="D395" s="142"/>
    </row>
    <row r="396" spans="1:4">
      <c r="A396" s="139"/>
      <c r="B396" s="140"/>
      <c r="C396" s="141"/>
      <c r="D396" s="142"/>
    </row>
    <row r="397" spans="1:4">
      <c r="A397" s="139"/>
      <c r="B397" s="140"/>
      <c r="C397" s="141"/>
      <c r="D397" s="142"/>
    </row>
    <row r="398" spans="1:4">
      <c r="A398" s="139"/>
      <c r="B398" s="140"/>
      <c r="C398" s="141"/>
      <c r="D398" s="142"/>
    </row>
    <row r="399" spans="1:4">
      <c r="A399" s="139"/>
      <c r="B399" s="140"/>
      <c r="C399" s="141"/>
      <c r="D399" s="142"/>
    </row>
    <row r="400" spans="1:4">
      <c r="A400" s="139"/>
      <c r="B400" s="140"/>
      <c r="C400" s="141"/>
      <c r="D400" s="142"/>
    </row>
    <row r="401" spans="1:4">
      <c r="A401" s="139"/>
      <c r="B401" s="140"/>
      <c r="C401" s="141"/>
      <c r="D401" s="142"/>
    </row>
    <row r="402" spans="1:4">
      <c r="A402" s="139"/>
      <c r="B402" s="140"/>
      <c r="C402" s="141"/>
      <c r="D402" s="142"/>
    </row>
    <row r="403" spans="1:4">
      <c r="A403" s="139"/>
      <c r="B403" s="140"/>
      <c r="C403" s="141"/>
      <c r="D403" s="142"/>
    </row>
    <row r="404" spans="1:4">
      <c r="A404" s="139"/>
      <c r="B404" s="140"/>
      <c r="C404" s="141"/>
      <c r="D404" s="142"/>
    </row>
    <row r="405" spans="1:4">
      <c r="A405" s="139"/>
      <c r="B405" s="140"/>
      <c r="C405" s="141"/>
      <c r="D405" s="142"/>
    </row>
    <row r="406" spans="1:4">
      <c r="A406" s="139"/>
      <c r="B406" s="140"/>
      <c r="C406" s="141"/>
      <c r="D406" s="142"/>
    </row>
    <row r="407" spans="1:4">
      <c r="A407" s="139"/>
      <c r="B407" s="140"/>
      <c r="C407" s="141"/>
      <c r="D407" s="142"/>
    </row>
    <row r="408" spans="1:4">
      <c r="A408" s="139"/>
      <c r="B408" s="140"/>
      <c r="C408" s="141"/>
      <c r="D408" s="142"/>
    </row>
    <row r="409" spans="1:4">
      <c r="A409" s="139"/>
      <c r="B409" s="140"/>
      <c r="C409" s="141"/>
      <c r="D409" s="142"/>
    </row>
    <row r="410" spans="1:4">
      <c r="A410" s="139"/>
      <c r="B410" s="140"/>
      <c r="C410" s="141"/>
      <c r="D410" s="142"/>
    </row>
    <row r="411" spans="1:4">
      <c r="A411" s="139"/>
      <c r="B411" s="140"/>
      <c r="C411" s="141"/>
      <c r="D411" s="142"/>
    </row>
    <row r="412" spans="1:4">
      <c r="A412" s="139"/>
      <c r="B412" s="140"/>
      <c r="C412" s="141"/>
      <c r="D412" s="142"/>
    </row>
    <row r="413" spans="1:4">
      <c r="A413" s="139"/>
      <c r="B413" s="140"/>
      <c r="C413" s="141"/>
      <c r="D413" s="142"/>
    </row>
    <row r="414" spans="1:4">
      <c r="A414" s="139"/>
      <c r="B414" s="140"/>
      <c r="C414" s="141"/>
      <c r="D414" s="142"/>
    </row>
    <row r="415" spans="1:4">
      <c r="A415" s="139"/>
      <c r="B415" s="140"/>
      <c r="C415" s="141"/>
      <c r="D415" s="142"/>
    </row>
    <row r="416" spans="1:4">
      <c r="A416" s="139"/>
      <c r="B416" s="140"/>
      <c r="C416" s="141"/>
      <c r="D416" s="142"/>
    </row>
    <row r="417" spans="1:4">
      <c r="A417" s="139"/>
      <c r="B417" s="140"/>
      <c r="C417" s="141"/>
      <c r="D417" s="142"/>
    </row>
    <row r="418" spans="1:4">
      <c r="A418" s="139"/>
      <c r="B418" s="140"/>
      <c r="C418" s="141"/>
      <c r="D418" s="142"/>
    </row>
    <row r="419" spans="1:4">
      <c r="A419" s="139"/>
      <c r="B419" s="140"/>
      <c r="C419" s="141"/>
      <c r="D419" s="142"/>
    </row>
    <row r="420" spans="1:4">
      <c r="A420" s="139"/>
      <c r="B420" s="140"/>
      <c r="C420" s="141"/>
      <c r="D420" s="142"/>
    </row>
    <row r="421" spans="1:4">
      <c r="A421" s="139"/>
      <c r="B421" s="140"/>
      <c r="C421" s="141"/>
      <c r="D421" s="142"/>
    </row>
    <row r="422" spans="1:4">
      <c r="A422" s="139"/>
      <c r="B422" s="140"/>
      <c r="C422" s="141"/>
      <c r="D422" s="142"/>
    </row>
    <row r="423" spans="1:4">
      <c r="A423" s="139"/>
      <c r="B423" s="140"/>
      <c r="C423" s="141"/>
      <c r="D423" s="142"/>
    </row>
    <row r="424" spans="1:4">
      <c r="A424" s="139"/>
      <c r="B424" s="140"/>
      <c r="C424" s="141"/>
      <c r="D424" s="142"/>
    </row>
    <row r="425" spans="1:4">
      <c r="A425" s="139"/>
      <c r="B425" s="140"/>
      <c r="C425" s="141"/>
      <c r="D425" s="142"/>
    </row>
    <row r="426" spans="1:4">
      <c r="A426" s="139"/>
      <c r="B426" s="140"/>
      <c r="C426" s="141"/>
      <c r="D426" s="142"/>
    </row>
    <row r="427" spans="1:4">
      <c r="A427" s="139"/>
      <c r="B427" s="140"/>
      <c r="C427" s="141"/>
      <c r="D427" s="142"/>
    </row>
    <row r="428" spans="1:4">
      <c r="A428" s="139"/>
      <c r="B428" s="140"/>
      <c r="C428" s="141"/>
      <c r="D428" s="142"/>
    </row>
    <row r="429" spans="1:4">
      <c r="A429" s="139"/>
      <c r="B429" s="140"/>
      <c r="C429" s="141"/>
      <c r="D429" s="142"/>
    </row>
    <row r="430" spans="1:4">
      <c r="A430" s="139"/>
      <c r="B430" s="140"/>
      <c r="C430" s="141"/>
      <c r="D430" s="142"/>
    </row>
    <row r="431" spans="1:4">
      <c r="A431" s="139"/>
      <c r="B431" s="140"/>
      <c r="C431" s="141"/>
      <c r="D431" s="142"/>
    </row>
    <row r="432" spans="1:4">
      <c r="A432" s="139"/>
      <c r="B432" s="140"/>
      <c r="C432" s="141"/>
      <c r="D432" s="142"/>
    </row>
    <row r="433" spans="1:4">
      <c r="A433" s="139"/>
      <c r="B433" s="140"/>
      <c r="C433" s="141"/>
      <c r="D433" s="142"/>
    </row>
    <row r="434" spans="1:4">
      <c r="A434" s="139"/>
      <c r="B434" s="140"/>
      <c r="C434" s="141"/>
      <c r="D434" s="142"/>
    </row>
    <row r="435" spans="1:4">
      <c r="A435" s="139"/>
      <c r="B435" s="140"/>
      <c r="C435" s="141"/>
      <c r="D435" s="142"/>
    </row>
    <row r="436" spans="1:4">
      <c r="A436" s="139"/>
      <c r="B436" s="140"/>
      <c r="C436" s="141"/>
      <c r="D436" s="142"/>
    </row>
    <row r="437" spans="1:4">
      <c r="A437" s="139"/>
      <c r="B437" s="140"/>
      <c r="C437" s="141"/>
      <c r="D437" s="142"/>
    </row>
    <row r="438" spans="1:4">
      <c r="A438" s="139"/>
      <c r="B438" s="140"/>
      <c r="C438" s="141"/>
      <c r="D438" s="142"/>
    </row>
    <row r="439" spans="1:4">
      <c r="A439" s="139"/>
      <c r="B439" s="140"/>
      <c r="C439" s="141"/>
      <c r="D439" s="142"/>
    </row>
    <row r="440" spans="1:4">
      <c r="A440" s="139"/>
      <c r="B440" s="140"/>
      <c r="C440" s="141"/>
      <c r="D440" s="142"/>
    </row>
    <row r="441" spans="1:4">
      <c r="A441" s="139"/>
      <c r="B441" s="140"/>
      <c r="C441" s="141"/>
      <c r="D441" s="142"/>
    </row>
    <row r="442" spans="1:4">
      <c r="A442" s="139"/>
      <c r="B442" s="140"/>
      <c r="C442" s="141"/>
      <c r="D442" s="142"/>
    </row>
    <row r="443" spans="1:4">
      <c r="A443" s="139"/>
      <c r="B443" s="140"/>
      <c r="C443" s="141"/>
      <c r="D443" s="142"/>
    </row>
    <row r="444" spans="1:4">
      <c r="A444" s="139"/>
      <c r="B444" s="140"/>
      <c r="C444" s="141"/>
      <c r="D444" s="142"/>
    </row>
    <row r="445" spans="1:4">
      <c r="A445" s="139"/>
      <c r="B445" s="140"/>
      <c r="C445" s="141"/>
      <c r="D445" s="142"/>
    </row>
    <row r="446" spans="1:4">
      <c r="A446" s="139"/>
      <c r="B446" s="140"/>
      <c r="C446" s="141"/>
      <c r="D446" s="142"/>
    </row>
    <row r="447" spans="1:4">
      <c r="A447" s="139"/>
      <c r="B447" s="140"/>
      <c r="C447" s="141"/>
      <c r="D447" s="142"/>
    </row>
    <row r="448" spans="1:4">
      <c r="A448" s="139"/>
      <c r="B448" s="140"/>
      <c r="C448" s="141"/>
      <c r="D448" s="142"/>
    </row>
    <row r="449" spans="1:4">
      <c r="A449" s="139"/>
      <c r="B449" s="140"/>
      <c r="C449" s="141"/>
      <c r="D449" s="142"/>
    </row>
    <row r="450" spans="1:4">
      <c r="A450" s="139"/>
      <c r="B450" s="140"/>
      <c r="C450" s="141"/>
      <c r="D450" s="142"/>
    </row>
    <row r="451" spans="1:4">
      <c r="A451" s="139"/>
      <c r="B451" s="140"/>
      <c r="C451" s="141"/>
      <c r="D451" s="142"/>
    </row>
    <row r="452" spans="1:4">
      <c r="A452" s="139"/>
      <c r="B452" s="140"/>
      <c r="C452" s="141"/>
      <c r="D452" s="142"/>
    </row>
    <row r="453" spans="1:4">
      <c r="A453" s="139"/>
      <c r="B453" s="140"/>
      <c r="C453" s="141"/>
      <c r="D453" s="142"/>
    </row>
    <row r="454" spans="1:4">
      <c r="A454" s="139"/>
      <c r="B454" s="140"/>
      <c r="C454" s="141"/>
      <c r="D454" s="142"/>
    </row>
    <row r="455" spans="1:4">
      <c r="A455" s="139"/>
      <c r="B455" s="140"/>
      <c r="C455" s="141"/>
      <c r="D455" s="142"/>
    </row>
    <row r="456" spans="1:4">
      <c r="A456" s="139"/>
      <c r="B456" s="140"/>
      <c r="C456" s="141"/>
      <c r="D456" s="142"/>
    </row>
    <row r="457" spans="1:4">
      <c r="A457" s="139"/>
      <c r="B457" s="140"/>
      <c r="C457" s="141"/>
      <c r="D457" s="142"/>
    </row>
    <row r="458" spans="1:4">
      <c r="A458" s="139"/>
      <c r="B458" s="140"/>
      <c r="C458" s="141"/>
      <c r="D458" s="142"/>
    </row>
    <row r="459" spans="1:4">
      <c r="A459" s="139"/>
      <c r="B459" s="140"/>
      <c r="C459" s="141"/>
      <c r="D459" s="142"/>
    </row>
    <row r="460" spans="1:4">
      <c r="A460" s="139"/>
      <c r="B460" s="140"/>
      <c r="C460" s="141"/>
      <c r="D460" s="142"/>
    </row>
    <row r="461" spans="1:4">
      <c r="A461" s="139"/>
      <c r="B461" s="140"/>
      <c r="C461" s="141"/>
      <c r="D461" s="142"/>
    </row>
    <row r="462" spans="1:4">
      <c r="A462" s="139"/>
      <c r="B462" s="140"/>
      <c r="C462" s="141"/>
      <c r="D462" s="142"/>
    </row>
    <row r="463" spans="1:4">
      <c r="A463" s="139"/>
      <c r="B463" s="140"/>
      <c r="C463" s="141"/>
      <c r="D463" s="142"/>
    </row>
    <row r="464" spans="1:4">
      <c r="A464" s="139"/>
      <c r="B464" s="140"/>
      <c r="C464" s="141"/>
      <c r="D464" s="142"/>
    </row>
    <row r="465" spans="1:4">
      <c r="A465" s="139"/>
      <c r="B465" s="140"/>
      <c r="C465" s="141"/>
      <c r="D465" s="142"/>
    </row>
    <row r="466" spans="1:4">
      <c r="A466" s="139"/>
      <c r="B466" s="140"/>
      <c r="C466" s="141"/>
      <c r="D466" s="142"/>
    </row>
    <row r="467" spans="1:4">
      <c r="A467" s="139"/>
      <c r="B467" s="140"/>
      <c r="C467" s="141"/>
      <c r="D467" s="142"/>
    </row>
    <row r="468" spans="1:4">
      <c r="A468" s="139"/>
      <c r="B468" s="140"/>
      <c r="C468" s="141"/>
      <c r="D468" s="142"/>
    </row>
    <row r="469" spans="1:4">
      <c r="A469" s="139"/>
      <c r="B469" s="140"/>
      <c r="C469" s="141"/>
      <c r="D469" s="142"/>
    </row>
    <row r="470" spans="1:4">
      <c r="A470" s="139"/>
      <c r="B470" s="140"/>
      <c r="C470" s="141"/>
      <c r="D470" s="142"/>
    </row>
    <row r="471" spans="1:4">
      <c r="A471" s="139"/>
      <c r="B471" s="140"/>
      <c r="C471" s="141"/>
      <c r="D471" s="142"/>
    </row>
    <row r="472" spans="1:4">
      <c r="A472" s="139"/>
      <c r="B472" s="140"/>
      <c r="C472" s="141"/>
      <c r="D472" s="142"/>
    </row>
    <row r="473" spans="1:4">
      <c r="A473" s="139"/>
      <c r="B473" s="140"/>
      <c r="C473" s="141"/>
      <c r="D473" s="142"/>
    </row>
    <row r="474" spans="1:4">
      <c r="A474" s="139"/>
      <c r="B474" s="140"/>
      <c r="C474" s="141"/>
      <c r="D474" s="142"/>
    </row>
    <row r="475" spans="1:4">
      <c r="A475" s="139"/>
      <c r="B475" s="140"/>
      <c r="C475" s="141"/>
      <c r="D475" s="142"/>
    </row>
    <row r="476" spans="1:4">
      <c r="A476" s="139"/>
      <c r="B476" s="140"/>
      <c r="C476" s="141"/>
      <c r="D476" s="142"/>
    </row>
    <row r="477" spans="1:4">
      <c r="A477" s="139"/>
      <c r="B477" s="140"/>
      <c r="C477" s="141"/>
      <c r="D477" s="142"/>
    </row>
    <row r="478" spans="1:4">
      <c r="A478" s="139"/>
      <c r="B478" s="140"/>
      <c r="C478" s="141"/>
      <c r="D478" s="142"/>
    </row>
    <row r="479" spans="1:4">
      <c r="A479" s="139"/>
      <c r="B479" s="140"/>
      <c r="C479" s="141"/>
      <c r="D479" s="142"/>
    </row>
    <row r="480" spans="1:4">
      <c r="A480" s="139"/>
      <c r="B480" s="140"/>
      <c r="C480" s="141"/>
      <c r="D480" s="142"/>
    </row>
    <row r="481" spans="1:4">
      <c r="A481" s="139"/>
      <c r="B481" s="140"/>
      <c r="C481" s="141"/>
      <c r="D481" s="142"/>
    </row>
    <row r="482" spans="1:4">
      <c r="A482" s="139"/>
      <c r="B482" s="140"/>
      <c r="C482" s="141"/>
      <c r="D482" s="142"/>
    </row>
    <row r="483" spans="1:4">
      <c r="A483" s="139"/>
      <c r="B483" s="140"/>
      <c r="C483" s="141"/>
      <c r="D483" s="142"/>
    </row>
    <row r="484" spans="1:4">
      <c r="A484" s="139"/>
      <c r="B484" s="140"/>
      <c r="C484" s="141"/>
      <c r="D484" s="142"/>
    </row>
    <row r="485" spans="1:4">
      <c r="A485" s="139"/>
      <c r="B485" s="140"/>
      <c r="C485" s="141"/>
      <c r="D485" s="142"/>
    </row>
    <row r="486" spans="1:4">
      <c r="A486" s="139"/>
      <c r="B486" s="140"/>
      <c r="C486" s="141"/>
      <c r="D486" s="142"/>
    </row>
    <row r="487" spans="1:4">
      <c r="A487" s="139"/>
      <c r="B487" s="140"/>
      <c r="C487" s="141"/>
      <c r="D487" s="142"/>
    </row>
    <row r="488" spans="1:4">
      <c r="A488" s="139"/>
      <c r="B488" s="140"/>
      <c r="C488" s="141"/>
      <c r="D488" s="142"/>
    </row>
    <row r="489" spans="1:4">
      <c r="A489" s="139"/>
      <c r="B489" s="140"/>
      <c r="C489" s="141"/>
      <c r="D489" s="142"/>
    </row>
    <row r="490" spans="1:4">
      <c r="A490" s="139"/>
      <c r="B490" s="140"/>
      <c r="C490" s="141"/>
      <c r="D490" s="142"/>
    </row>
    <row r="491" spans="1:4">
      <c r="A491" s="139"/>
      <c r="B491" s="140"/>
      <c r="C491" s="141"/>
      <c r="D491" s="142"/>
    </row>
    <row r="492" spans="1:4">
      <c r="A492" s="139"/>
      <c r="B492" s="140"/>
      <c r="C492" s="141"/>
      <c r="D492" s="142"/>
    </row>
    <row r="493" spans="1:4">
      <c r="A493" s="139"/>
      <c r="B493" s="140"/>
      <c r="C493" s="141"/>
      <c r="D493" s="142"/>
    </row>
    <row r="494" spans="1:4">
      <c r="A494" s="139"/>
      <c r="B494" s="140"/>
      <c r="C494" s="141"/>
      <c r="D494" s="142"/>
    </row>
    <row r="495" spans="1:4">
      <c r="A495" s="139"/>
      <c r="B495" s="140"/>
      <c r="C495" s="141"/>
      <c r="D495" s="142"/>
    </row>
    <row r="496" spans="1:4">
      <c r="A496" s="139"/>
      <c r="B496" s="140"/>
      <c r="C496" s="141"/>
      <c r="D496" s="142"/>
    </row>
    <row r="497" spans="1:4">
      <c r="A497" s="139"/>
      <c r="B497" s="140"/>
      <c r="C497" s="141"/>
      <c r="D497" s="142"/>
    </row>
    <row r="498" spans="1:4">
      <c r="A498" s="139"/>
      <c r="B498" s="140"/>
      <c r="C498" s="141"/>
      <c r="D498" s="142"/>
    </row>
    <row r="499" spans="1:4">
      <c r="A499" s="139"/>
      <c r="B499" s="140"/>
      <c r="C499" s="141"/>
      <c r="D499" s="142"/>
    </row>
    <row r="500" spans="1:4">
      <c r="A500" s="139"/>
      <c r="B500" s="140"/>
      <c r="C500" s="141"/>
      <c r="D500" s="142"/>
    </row>
    <row r="501" spans="1:4">
      <c r="A501" s="139"/>
      <c r="B501" s="140"/>
      <c r="C501" s="141"/>
      <c r="D501" s="142"/>
    </row>
    <row r="502" spans="1:4">
      <c r="A502" s="139"/>
      <c r="B502" s="140"/>
      <c r="C502" s="141"/>
      <c r="D502" s="142"/>
    </row>
    <row r="503" spans="1:4">
      <c r="A503" s="139"/>
      <c r="B503" s="140"/>
      <c r="C503" s="141"/>
      <c r="D503" s="142"/>
    </row>
    <row r="504" spans="1:4">
      <c r="A504" s="139"/>
      <c r="B504" s="140"/>
      <c r="C504" s="141"/>
      <c r="D504" s="142"/>
    </row>
    <row r="505" spans="1:4">
      <c r="A505" s="139"/>
      <c r="B505" s="140"/>
      <c r="C505" s="141"/>
      <c r="D505" s="142"/>
    </row>
    <row r="506" spans="1:4">
      <c r="A506" s="139"/>
      <c r="B506" s="140"/>
      <c r="C506" s="141"/>
      <c r="D506" s="142"/>
    </row>
    <row r="507" spans="1:4">
      <c r="A507" s="139"/>
      <c r="B507" s="140"/>
      <c r="C507" s="141"/>
      <c r="D507" s="142"/>
    </row>
    <row r="508" spans="1:4">
      <c r="A508" s="139"/>
      <c r="B508" s="140"/>
      <c r="C508" s="141"/>
      <c r="D508" s="142"/>
    </row>
    <row r="509" spans="1:4">
      <c r="A509" s="139"/>
      <c r="B509" s="140"/>
      <c r="C509" s="141"/>
      <c r="D509" s="142"/>
    </row>
    <row r="510" spans="1:4">
      <c r="A510" s="139"/>
      <c r="B510" s="140"/>
      <c r="C510" s="141"/>
      <c r="D510" s="142"/>
    </row>
    <row r="511" spans="1:4">
      <c r="A511" s="139"/>
      <c r="B511" s="140"/>
      <c r="C511" s="141"/>
      <c r="D511" s="142"/>
    </row>
    <row r="512" spans="1:4">
      <c r="A512" s="139"/>
      <c r="B512" s="140"/>
      <c r="C512" s="141"/>
      <c r="D512" s="142"/>
    </row>
    <row r="513" spans="1:4">
      <c r="A513" s="139"/>
      <c r="B513" s="140"/>
      <c r="C513" s="141"/>
      <c r="D513" s="142"/>
    </row>
    <row r="514" spans="1:4">
      <c r="A514" s="139"/>
      <c r="B514" s="140"/>
      <c r="C514" s="141"/>
      <c r="D514" s="142"/>
    </row>
    <row r="515" spans="1:4">
      <c r="A515" s="139"/>
      <c r="B515" s="140"/>
      <c r="C515" s="141"/>
      <c r="D515" s="142"/>
    </row>
    <row r="516" spans="1:4">
      <c r="A516" s="139"/>
      <c r="B516" s="140"/>
      <c r="C516" s="141"/>
      <c r="D516" s="142"/>
    </row>
    <row r="517" spans="1:4">
      <c r="A517" s="139"/>
      <c r="B517" s="140"/>
      <c r="C517" s="141"/>
      <c r="D517" s="142"/>
    </row>
    <row r="518" spans="1:4">
      <c r="A518" s="139"/>
      <c r="B518" s="140"/>
      <c r="C518" s="141"/>
      <c r="D518" s="142"/>
    </row>
    <row r="519" spans="1:4">
      <c r="A519" s="139"/>
      <c r="B519" s="140"/>
      <c r="C519" s="141"/>
      <c r="D519" s="142"/>
    </row>
    <row r="520" spans="1:4">
      <c r="A520" s="139"/>
      <c r="B520" s="140"/>
      <c r="C520" s="141"/>
      <c r="D520" s="142"/>
    </row>
    <row r="521" spans="1:4">
      <c r="A521" s="139"/>
      <c r="B521" s="140"/>
      <c r="C521" s="141"/>
      <c r="D521" s="142"/>
    </row>
    <row r="522" spans="1:4">
      <c r="A522" s="139"/>
      <c r="B522" s="140"/>
      <c r="C522" s="141"/>
      <c r="D522" s="142"/>
    </row>
    <row r="523" spans="1:4">
      <c r="A523" s="139"/>
      <c r="B523" s="140"/>
      <c r="C523" s="141"/>
      <c r="D523" s="142"/>
    </row>
    <row r="524" spans="1:4">
      <c r="A524" s="139"/>
      <c r="B524" s="140"/>
      <c r="C524" s="141"/>
      <c r="D524" s="142"/>
    </row>
    <row r="525" spans="1:4">
      <c r="A525" s="139"/>
      <c r="B525" s="140"/>
      <c r="C525" s="141"/>
      <c r="D525" s="142"/>
    </row>
    <row r="526" spans="1:4">
      <c r="A526" s="139"/>
      <c r="B526" s="140"/>
      <c r="C526" s="141"/>
      <c r="D526" s="142"/>
    </row>
    <row r="527" spans="1:4">
      <c r="A527" s="139"/>
      <c r="B527" s="140"/>
      <c r="C527" s="141"/>
      <c r="D527" s="142"/>
    </row>
    <row r="528" spans="1:4">
      <c r="A528" s="139"/>
      <c r="B528" s="140"/>
      <c r="C528" s="141"/>
      <c r="D528" s="142"/>
    </row>
    <row r="529" spans="1:4">
      <c r="A529" s="139"/>
      <c r="B529" s="140"/>
      <c r="C529" s="141"/>
      <c r="D529" s="142"/>
    </row>
    <row r="530" spans="1:4">
      <c r="A530" s="139"/>
      <c r="B530" s="140"/>
      <c r="C530" s="141"/>
      <c r="D530" s="142"/>
    </row>
    <row r="531" spans="1:4">
      <c r="A531" s="139"/>
      <c r="B531" s="140"/>
      <c r="C531" s="141"/>
      <c r="D531" s="142"/>
    </row>
    <row r="532" spans="1:4">
      <c r="A532" s="139"/>
      <c r="B532" s="140"/>
      <c r="C532" s="141"/>
      <c r="D532" s="142"/>
    </row>
    <row r="533" spans="1:4">
      <c r="A533" s="139"/>
      <c r="B533" s="140"/>
      <c r="C533" s="141"/>
      <c r="D533" s="142"/>
    </row>
    <row r="534" spans="1:4">
      <c r="A534" s="139"/>
      <c r="B534" s="140"/>
      <c r="C534" s="141"/>
      <c r="D534" s="142"/>
    </row>
    <row r="535" spans="1:4">
      <c r="A535" s="139"/>
      <c r="B535" s="140"/>
      <c r="C535" s="141"/>
      <c r="D535" s="142"/>
    </row>
    <row r="536" spans="1:4">
      <c r="A536" s="139"/>
      <c r="B536" s="140"/>
      <c r="C536" s="141"/>
      <c r="D536" s="142"/>
    </row>
    <row r="537" spans="1:4">
      <c r="A537" s="139"/>
      <c r="B537" s="140"/>
      <c r="C537" s="141"/>
      <c r="D537" s="142"/>
    </row>
    <row r="538" spans="1:4">
      <c r="A538" s="139"/>
      <c r="B538" s="140"/>
      <c r="C538" s="141"/>
      <c r="D538" s="142"/>
    </row>
    <row r="539" spans="1:4">
      <c r="A539" s="139"/>
      <c r="B539" s="140"/>
      <c r="C539" s="141"/>
      <c r="D539" s="142"/>
    </row>
    <row r="540" spans="1:4">
      <c r="A540" s="139"/>
      <c r="B540" s="140"/>
      <c r="C540" s="141"/>
      <c r="D540" s="142"/>
    </row>
    <row r="541" spans="1:4">
      <c r="A541" s="139"/>
      <c r="B541" s="140"/>
      <c r="C541" s="141"/>
      <c r="D541" s="142"/>
    </row>
    <row r="542" spans="1:4">
      <c r="A542" s="139"/>
      <c r="B542" s="140"/>
      <c r="C542" s="141"/>
      <c r="D542" s="142"/>
    </row>
    <row r="543" spans="1:4">
      <c r="A543" s="139"/>
      <c r="B543" s="140"/>
      <c r="C543" s="141"/>
      <c r="D543" s="142"/>
    </row>
    <row r="544" spans="1:4">
      <c r="A544" s="139"/>
      <c r="B544" s="140"/>
      <c r="C544" s="141"/>
      <c r="D544" s="142"/>
    </row>
    <row r="545" spans="1:4">
      <c r="A545" s="139"/>
      <c r="B545" s="140"/>
      <c r="C545" s="141"/>
      <c r="D545" s="142"/>
    </row>
    <row r="546" spans="1:4">
      <c r="A546" s="139"/>
      <c r="B546" s="140"/>
      <c r="C546" s="141"/>
      <c r="D546" s="142"/>
    </row>
    <row r="547" spans="1:4">
      <c r="A547" s="139"/>
      <c r="B547" s="140"/>
      <c r="C547" s="141"/>
      <c r="D547" s="142"/>
    </row>
    <row r="548" spans="1:4">
      <c r="A548" s="139"/>
      <c r="B548" s="140"/>
      <c r="C548" s="141"/>
      <c r="D548" s="142"/>
    </row>
    <row r="549" spans="1:4">
      <c r="A549" s="139"/>
      <c r="B549" s="140"/>
      <c r="C549" s="141"/>
      <c r="D549" s="142"/>
    </row>
    <row r="550" spans="1:4">
      <c r="A550" s="139"/>
      <c r="B550" s="140"/>
      <c r="C550" s="141"/>
      <c r="D550" s="142"/>
    </row>
    <row r="551" spans="1:4">
      <c r="A551" s="139"/>
      <c r="B551" s="140"/>
      <c r="C551" s="141"/>
      <c r="D551" s="142"/>
    </row>
    <row r="552" spans="1:4">
      <c r="A552" s="139"/>
      <c r="B552" s="140"/>
      <c r="C552" s="141"/>
      <c r="D552" s="142"/>
    </row>
    <row r="553" spans="1:4">
      <c r="A553" s="139"/>
      <c r="B553" s="140"/>
      <c r="C553" s="141"/>
      <c r="D553" s="142"/>
    </row>
    <row r="554" spans="1:4">
      <c r="A554" s="139"/>
      <c r="B554" s="140"/>
      <c r="C554" s="141"/>
      <c r="D554" s="142"/>
    </row>
    <row r="555" spans="1:4">
      <c r="A555" s="139"/>
      <c r="B555" s="140"/>
      <c r="C555" s="141"/>
      <c r="D555" s="142"/>
    </row>
    <row r="556" spans="1:4">
      <c r="A556" s="139"/>
      <c r="B556" s="140"/>
      <c r="C556" s="141"/>
      <c r="D556" s="142"/>
    </row>
    <row r="557" spans="1:4">
      <c r="A557" s="139"/>
      <c r="B557" s="140"/>
      <c r="C557" s="141"/>
      <c r="D557" s="142"/>
    </row>
    <row r="558" spans="1:4">
      <c r="A558" s="139"/>
      <c r="B558" s="140"/>
      <c r="C558" s="141"/>
      <c r="D558" s="142"/>
    </row>
    <row r="559" spans="1:4">
      <c r="A559" s="139"/>
      <c r="B559" s="140"/>
      <c r="C559" s="141"/>
      <c r="D559" s="142"/>
    </row>
    <row r="560" spans="1:4">
      <c r="A560" s="139"/>
      <c r="B560" s="140"/>
      <c r="C560" s="141"/>
      <c r="D560" s="142"/>
    </row>
    <row r="561" spans="1:4">
      <c r="A561" s="139"/>
      <c r="B561" s="140"/>
      <c r="C561" s="141"/>
      <c r="D561" s="142"/>
    </row>
    <row r="562" spans="1:4">
      <c r="A562" s="139"/>
      <c r="B562" s="140"/>
      <c r="C562" s="141"/>
      <c r="D562" s="142"/>
    </row>
    <row r="563" spans="1:4">
      <c r="A563" s="139"/>
      <c r="B563" s="140"/>
      <c r="C563" s="141"/>
      <c r="D563" s="142"/>
    </row>
    <row r="564" spans="1:4">
      <c r="A564" s="139"/>
      <c r="B564" s="140"/>
      <c r="C564" s="141"/>
      <c r="D564" s="142"/>
    </row>
    <row r="565" spans="1:4">
      <c r="A565" s="139"/>
      <c r="B565" s="140"/>
      <c r="C565" s="141"/>
      <c r="D565" s="142"/>
    </row>
    <row r="566" spans="1:4">
      <c r="A566" s="139"/>
      <c r="B566" s="140"/>
      <c r="C566" s="141"/>
      <c r="D566" s="142"/>
    </row>
    <row r="567" spans="1:4">
      <c r="A567" s="139"/>
      <c r="B567" s="140"/>
      <c r="C567" s="141"/>
      <c r="D567" s="142"/>
    </row>
    <row r="568" spans="1:4">
      <c r="A568" s="139"/>
      <c r="B568" s="140"/>
      <c r="C568" s="141"/>
      <c r="D568" s="142"/>
    </row>
    <row r="569" spans="1:4">
      <c r="A569" s="139"/>
      <c r="B569" s="140"/>
      <c r="C569" s="141"/>
      <c r="D569" s="142"/>
    </row>
    <row r="570" spans="1:4">
      <c r="A570" s="139"/>
      <c r="B570" s="140"/>
      <c r="C570" s="141"/>
      <c r="D570" s="142"/>
    </row>
    <row r="571" spans="1:4">
      <c r="A571" s="139"/>
      <c r="B571" s="140"/>
      <c r="C571" s="141"/>
      <c r="D571" s="142"/>
    </row>
    <row r="572" spans="1:4">
      <c r="A572" s="139"/>
      <c r="B572" s="140"/>
      <c r="C572" s="141"/>
      <c r="D572" s="142"/>
    </row>
    <row r="573" spans="1:4">
      <c r="A573" s="139"/>
      <c r="B573" s="140"/>
      <c r="C573" s="141"/>
      <c r="D573" s="142"/>
    </row>
    <row r="574" spans="1:4">
      <c r="A574" s="139"/>
      <c r="B574" s="140"/>
      <c r="C574" s="141"/>
      <c r="D574" s="142"/>
    </row>
    <row r="575" spans="1:4">
      <c r="A575" s="139"/>
      <c r="B575" s="140"/>
      <c r="C575" s="141"/>
      <c r="D575" s="142"/>
    </row>
    <row r="576" spans="1:4">
      <c r="A576" s="139"/>
      <c r="B576" s="140"/>
      <c r="C576" s="141"/>
      <c r="D576" s="142"/>
    </row>
    <row r="577" spans="1:4">
      <c r="A577" s="139"/>
      <c r="B577" s="140"/>
      <c r="C577" s="141"/>
      <c r="D577" s="142"/>
    </row>
    <row r="578" spans="1:4">
      <c r="A578" s="139"/>
      <c r="B578" s="140"/>
      <c r="C578" s="141"/>
      <c r="D578" s="142"/>
    </row>
    <row r="579" spans="1:4">
      <c r="A579" s="139"/>
      <c r="B579" s="140"/>
      <c r="C579" s="141"/>
      <c r="D579" s="142"/>
    </row>
    <row r="580" spans="1:4">
      <c r="A580" s="139"/>
      <c r="B580" s="140"/>
      <c r="C580" s="141"/>
      <c r="D580" s="142"/>
    </row>
    <row r="581" spans="1:4">
      <c r="A581" s="139"/>
      <c r="B581" s="140"/>
      <c r="C581" s="141"/>
      <c r="D581" s="142"/>
    </row>
    <row r="582" spans="1:4">
      <c r="A582" s="139"/>
      <c r="B582" s="140"/>
      <c r="C582" s="141"/>
      <c r="D582" s="142"/>
    </row>
    <row r="583" spans="1:4">
      <c r="A583" s="139"/>
      <c r="B583" s="140"/>
      <c r="C583" s="141"/>
      <c r="D583" s="142"/>
    </row>
    <row r="584" spans="1:4">
      <c r="A584" s="139"/>
      <c r="B584" s="140"/>
      <c r="C584" s="141"/>
      <c r="D584" s="142"/>
    </row>
    <row r="585" spans="1:4">
      <c r="A585" s="139"/>
      <c r="B585" s="140"/>
      <c r="C585" s="141"/>
      <c r="D585" s="142"/>
    </row>
    <row r="586" spans="1:4">
      <c r="A586" s="139"/>
      <c r="B586" s="140"/>
      <c r="C586" s="141"/>
      <c r="D586" s="142"/>
    </row>
    <row r="587" spans="1:4">
      <c r="A587" s="139"/>
      <c r="B587" s="140"/>
      <c r="C587" s="141"/>
      <c r="D587" s="142"/>
    </row>
    <row r="588" spans="1:4">
      <c r="A588" s="139"/>
      <c r="B588" s="140"/>
      <c r="C588" s="141"/>
      <c r="D588" s="142"/>
    </row>
    <row r="589" spans="1:4">
      <c r="A589" s="139"/>
      <c r="B589" s="140"/>
      <c r="C589" s="141"/>
      <c r="D589" s="142"/>
    </row>
    <row r="590" spans="1:4">
      <c r="A590" s="139"/>
      <c r="B590" s="140"/>
      <c r="C590" s="141"/>
      <c r="D590" s="142"/>
    </row>
    <row r="591" spans="1:4">
      <c r="A591" s="139"/>
      <c r="B591" s="140"/>
      <c r="C591" s="141"/>
      <c r="D591" s="142"/>
    </row>
    <row r="592" spans="1:4">
      <c r="A592" s="139"/>
      <c r="B592" s="140"/>
      <c r="C592" s="141"/>
      <c r="D592" s="142"/>
    </row>
    <row r="593" spans="1:4">
      <c r="A593" s="139"/>
      <c r="B593" s="140"/>
      <c r="C593" s="141"/>
      <c r="D593" s="142"/>
    </row>
    <row r="594" spans="1:4">
      <c r="A594" s="139"/>
      <c r="B594" s="140"/>
      <c r="C594" s="141"/>
      <c r="D594" s="142"/>
    </row>
    <row r="595" spans="1:4">
      <c r="A595" s="139"/>
      <c r="B595" s="140"/>
      <c r="C595" s="141"/>
      <c r="D595" s="142"/>
    </row>
    <row r="596" spans="1:4">
      <c r="A596" s="139"/>
      <c r="B596" s="140"/>
      <c r="C596" s="141"/>
      <c r="D596" s="142"/>
    </row>
    <row r="597" spans="1:4">
      <c r="A597" s="139"/>
      <c r="B597" s="140"/>
      <c r="C597" s="141"/>
      <c r="D597" s="142"/>
    </row>
    <row r="598" spans="1:4">
      <c r="A598" s="139"/>
      <c r="B598" s="140"/>
      <c r="C598" s="141"/>
      <c r="D598" s="142"/>
    </row>
    <row r="599" spans="1:4">
      <c r="A599" s="139"/>
      <c r="B599" s="140"/>
      <c r="C599" s="141"/>
      <c r="D599" s="142"/>
    </row>
    <row r="600" spans="1:4">
      <c r="A600" s="139"/>
      <c r="B600" s="140"/>
      <c r="C600" s="141"/>
      <c r="D600" s="142"/>
    </row>
    <row r="601" spans="1:4">
      <c r="A601" s="139"/>
      <c r="B601" s="140"/>
      <c r="C601" s="141"/>
      <c r="D601" s="142"/>
    </row>
    <row r="602" spans="1:4">
      <c r="A602" s="139"/>
      <c r="B602" s="140"/>
      <c r="C602" s="141"/>
      <c r="D602" s="142"/>
    </row>
    <row r="603" spans="1:4">
      <c r="A603" s="139"/>
      <c r="B603" s="140"/>
      <c r="C603" s="141"/>
      <c r="D603" s="142"/>
    </row>
    <row r="604" spans="1:4">
      <c r="A604" s="139"/>
      <c r="B604" s="140"/>
      <c r="C604" s="141"/>
      <c r="D604" s="142"/>
    </row>
    <row r="605" spans="1:4">
      <c r="A605" s="139"/>
      <c r="B605" s="140"/>
      <c r="C605" s="141"/>
      <c r="D605" s="142"/>
    </row>
    <row r="606" spans="1:4">
      <c r="A606" s="139"/>
      <c r="B606" s="140"/>
      <c r="C606" s="141"/>
      <c r="D606" s="142"/>
    </row>
    <row r="607" spans="1:4">
      <c r="A607" s="139"/>
      <c r="B607" s="140"/>
      <c r="C607" s="141"/>
      <c r="D607" s="142"/>
    </row>
    <row r="608" spans="1:4">
      <c r="A608" s="139"/>
      <c r="B608" s="140"/>
      <c r="C608" s="141"/>
      <c r="D608" s="142"/>
    </row>
    <row r="609" spans="1:4">
      <c r="A609" s="139"/>
      <c r="B609" s="140"/>
      <c r="C609" s="141"/>
      <c r="D609" s="142"/>
    </row>
    <row r="610" spans="1:4">
      <c r="A610" s="139"/>
      <c r="B610" s="140"/>
      <c r="C610" s="141"/>
      <c r="D610" s="142"/>
    </row>
    <row r="611" spans="1:4">
      <c r="A611" s="139"/>
      <c r="B611" s="140"/>
      <c r="C611" s="141"/>
      <c r="D611" s="142"/>
    </row>
    <row r="612" spans="1:4">
      <c r="A612" s="139"/>
      <c r="B612" s="140"/>
      <c r="C612" s="141"/>
      <c r="D612" s="142"/>
    </row>
    <row r="613" spans="1:4">
      <c r="A613" s="139"/>
      <c r="B613" s="140"/>
      <c r="C613" s="141"/>
      <c r="D613" s="142"/>
    </row>
    <row r="614" spans="1:4">
      <c r="A614" s="139"/>
      <c r="B614" s="140"/>
      <c r="C614" s="141"/>
      <c r="D614" s="142"/>
    </row>
    <row r="615" spans="1:4">
      <c r="A615" s="139"/>
      <c r="B615" s="140"/>
      <c r="C615" s="141"/>
      <c r="D615" s="142"/>
    </row>
    <row r="616" spans="1:4">
      <c r="A616" s="139"/>
      <c r="B616" s="140"/>
      <c r="C616" s="141"/>
      <c r="D616" s="142"/>
    </row>
    <row r="617" spans="1:4">
      <c r="A617" s="139"/>
      <c r="B617" s="140"/>
      <c r="C617" s="141"/>
      <c r="D617" s="142"/>
    </row>
    <row r="618" spans="1:4">
      <c r="A618" s="139"/>
      <c r="B618" s="140"/>
      <c r="C618" s="141"/>
      <c r="D618" s="142"/>
    </row>
    <row r="619" spans="1:4">
      <c r="A619" s="139"/>
      <c r="B619" s="140"/>
      <c r="C619" s="141"/>
      <c r="D619" s="142"/>
    </row>
    <row r="620" spans="1:4">
      <c r="A620" s="139"/>
      <c r="B620" s="140"/>
      <c r="C620" s="141"/>
      <c r="D620" s="142"/>
    </row>
    <row r="621" spans="1:4">
      <c r="A621" s="139"/>
      <c r="B621" s="140"/>
      <c r="C621" s="141"/>
      <c r="D621" s="142"/>
    </row>
    <row r="622" spans="1:4">
      <c r="A622" s="139"/>
      <c r="B622" s="140"/>
      <c r="C622" s="141"/>
      <c r="D622" s="142"/>
    </row>
    <row r="623" spans="1:4">
      <c r="A623" s="139"/>
      <c r="B623" s="140"/>
      <c r="C623" s="141"/>
      <c r="D623" s="142"/>
    </row>
    <row r="624" spans="1:4">
      <c r="A624" s="139"/>
      <c r="B624" s="140"/>
      <c r="C624" s="141"/>
      <c r="D624" s="142"/>
    </row>
    <row r="625" spans="1:4">
      <c r="A625" s="139"/>
      <c r="B625" s="140"/>
      <c r="C625" s="141"/>
      <c r="D625" s="142"/>
    </row>
    <row r="626" spans="1:4">
      <c r="A626" s="139"/>
      <c r="B626" s="140"/>
      <c r="C626" s="141"/>
      <c r="D626" s="142"/>
    </row>
    <row r="627" spans="1:4">
      <c r="A627" s="139"/>
      <c r="B627" s="140"/>
      <c r="C627" s="141"/>
      <c r="D627" s="142"/>
    </row>
    <row r="628" spans="1:4">
      <c r="A628" s="139"/>
      <c r="B628" s="140"/>
      <c r="C628" s="141"/>
      <c r="D628" s="142"/>
    </row>
    <row r="629" spans="1:4">
      <c r="A629" s="139"/>
      <c r="B629" s="140"/>
      <c r="C629" s="141"/>
      <c r="D629" s="142"/>
    </row>
    <row r="630" spans="1:4">
      <c r="A630" s="139"/>
      <c r="B630" s="140"/>
      <c r="C630" s="141"/>
      <c r="D630" s="142"/>
    </row>
    <row r="631" spans="1:4">
      <c r="A631" s="139"/>
      <c r="B631" s="140"/>
      <c r="C631" s="141"/>
      <c r="D631" s="142"/>
    </row>
    <row r="632" spans="1:4">
      <c r="A632" s="139"/>
      <c r="B632" s="140"/>
      <c r="C632" s="141"/>
      <c r="D632" s="142"/>
    </row>
    <row r="633" spans="1:4">
      <c r="A633" s="139"/>
      <c r="B633" s="140"/>
      <c r="C633" s="141"/>
      <c r="D633" s="142"/>
    </row>
    <row r="634" spans="1:4">
      <c r="A634" s="139"/>
      <c r="B634" s="140"/>
      <c r="C634" s="141"/>
      <c r="D634" s="142"/>
    </row>
    <row r="635" spans="1:4">
      <c r="A635" s="139"/>
      <c r="B635" s="140"/>
      <c r="C635" s="141"/>
      <c r="D635" s="142"/>
    </row>
    <row r="636" spans="1:4">
      <c r="A636" s="139"/>
      <c r="B636" s="140"/>
      <c r="C636" s="141"/>
      <c r="D636" s="142"/>
    </row>
    <row r="637" spans="1:4">
      <c r="A637" s="139"/>
      <c r="B637" s="140"/>
      <c r="C637" s="141"/>
      <c r="D637" s="142"/>
    </row>
    <row r="638" spans="1:4">
      <c r="A638" s="139"/>
      <c r="B638" s="140"/>
      <c r="C638" s="141"/>
      <c r="D638" s="142"/>
    </row>
    <row r="639" spans="1:4">
      <c r="A639" s="139"/>
      <c r="B639" s="140"/>
      <c r="C639" s="141"/>
      <c r="D639" s="142"/>
    </row>
    <row r="640" spans="1:4">
      <c r="A640" s="139"/>
      <c r="B640" s="140"/>
      <c r="C640" s="141"/>
      <c r="D640" s="142"/>
    </row>
    <row r="641" spans="1:4">
      <c r="A641" s="139"/>
      <c r="B641" s="140"/>
      <c r="C641" s="141"/>
      <c r="D641" s="142"/>
    </row>
    <row r="642" spans="1:4">
      <c r="A642" s="139"/>
      <c r="B642" s="140"/>
      <c r="C642" s="141"/>
      <c r="D642" s="142"/>
    </row>
    <row r="643" spans="1:4">
      <c r="A643" s="139"/>
      <c r="B643" s="140"/>
      <c r="C643" s="141"/>
      <c r="D643" s="142"/>
    </row>
    <row r="644" spans="1:4">
      <c r="A644" s="139"/>
      <c r="B644" s="140"/>
      <c r="C644" s="141"/>
      <c r="D644" s="142"/>
    </row>
    <row r="645" spans="1:4">
      <c r="A645" s="139"/>
      <c r="B645" s="140"/>
      <c r="C645" s="141"/>
      <c r="D645" s="142"/>
    </row>
    <row r="646" spans="1:4">
      <c r="A646" s="139"/>
      <c r="B646" s="140"/>
      <c r="C646" s="141"/>
      <c r="D646" s="142"/>
    </row>
    <row r="647" spans="1:4">
      <c r="A647" s="139"/>
      <c r="B647" s="140"/>
      <c r="C647" s="141"/>
      <c r="D647" s="142"/>
    </row>
    <row r="648" spans="1:4">
      <c r="A648" s="139"/>
      <c r="B648" s="140"/>
      <c r="C648" s="141"/>
      <c r="D648" s="142"/>
    </row>
    <row r="649" spans="1:4">
      <c r="A649" s="139"/>
      <c r="B649" s="140"/>
      <c r="C649" s="141"/>
      <c r="D649" s="142"/>
    </row>
    <row r="650" spans="1:4">
      <c r="A650" s="139"/>
      <c r="B650" s="140"/>
      <c r="C650" s="141"/>
      <c r="D650" s="142"/>
    </row>
    <row r="651" spans="1:4">
      <c r="A651" s="139"/>
      <c r="B651" s="140"/>
      <c r="C651" s="141"/>
      <c r="D651" s="142"/>
    </row>
    <row r="652" spans="1:4">
      <c r="A652" s="139"/>
      <c r="B652" s="140"/>
      <c r="C652" s="141"/>
      <c r="D652" s="142"/>
    </row>
    <row r="653" spans="1:4">
      <c r="A653" s="139"/>
      <c r="B653" s="140"/>
      <c r="C653" s="141"/>
      <c r="D653" s="142"/>
    </row>
    <row r="654" spans="1:4">
      <c r="A654" s="139"/>
      <c r="B654" s="140"/>
      <c r="C654" s="141"/>
      <c r="D654" s="142"/>
    </row>
    <row r="655" spans="1:4">
      <c r="A655" s="139"/>
      <c r="B655" s="140"/>
      <c r="C655" s="141"/>
      <c r="D655" s="142"/>
    </row>
    <row r="656" spans="1:4">
      <c r="A656" s="139"/>
      <c r="B656" s="140"/>
      <c r="C656" s="141"/>
      <c r="D656" s="142"/>
    </row>
    <row r="657" spans="1:4">
      <c r="A657" s="139"/>
      <c r="B657" s="140"/>
      <c r="C657" s="141"/>
      <c r="D657" s="142"/>
    </row>
    <row r="658" spans="1:4">
      <c r="A658" s="139"/>
      <c r="B658" s="140"/>
      <c r="C658" s="141"/>
      <c r="D658" s="142"/>
    </row>
    <row r="659" spans="1:4">
      <c r="A659" s="139"/>
      <c r="B659" s="140"/>
      <c r="C659" s="141"/>
      <c r="D659" s="142"/>
    </row>
    <row r="660" spans="1:4">
      <c r="A660" s="139"/>
      <c r="B660" s="140"/>
      <c r="C660" s="141"/>
      <c r="D660" s="142"/>
    </row>
    <row r="661" spans="1:4">
      <c r="A661" s="139"/>
      <c r="B661" s="140"/>
      <c r="C661" s="141"/>
      <c r="D661" s="142"/>
    </row>
    <row r="662" spans="1:4">
      <c r="A662" s="139"/>
      <c r="B662" s="140"/>
      <c r="C662" s="141"/>
      <c r="D662" s="142"/>
    </row>
    <row r="663" spans="1:4">
      <c r="A663" s="139"/>
      <c r="B663" s="140"/>
      <c r="C663" s="141"/>
      <c r="D663" s="142"/>
    </row>
    <row r="664" spans="1:4">
      <c r="A664" s="139"/>
      <c r="B664" s="140"/>
      <c r="C664" s="141"/>
      <c r="D664" s="142"/>
    </row>
    <row r="665" spans="1:4">
      <c r="A665" s="139"/>
      <c r="B665" s="140"/>
      <c r="C665" s="141"/>
      <c r="D665" s="142"/>
    </row>
    <row r="666" spans="1:4">
      <c r="A666" s="139"/>
      <c r="B666" s="140"/>
      <c r="C666" s="141"/>
      <c r="D666" s="142"/>
    </row>
    <row r="667" spans="1:4">
      <c r="A667" s="139"/>
      <c r="B667" s="140"/>
      <c r="C667" s="141"/>
      <c r="D667" s="142"/>
    </row>
    <row r="668" spans="1:4">
      <c r="A668" s="139"/>
      <c r="B668" s="140"/>
      <c r="C668" s="141"/>
      <c r="D668" s="142"/>
    </row>
    <row r="669" spans="1:4">
      <c r="A669" s="139"/>
      <c r="B669" s="140"/>
      <c r="C669" s="141"/>
      <c r="D669" s="142"/>
    </row>
    <row r="670" spans="1:4">
      <c r="A670" s="139"/>
      <c r="B670" s="140"/>
      <c r="C670" s="141"/>
      <c r="D670" s="142"/>
    </row>
    <row r="671" spans="1:4">
      <c r="A671" s="139"/>
      <c r="B671" s="140"/>
      <c r="C671" s="141"/>
      <c r="D671" s="142"/>
    </row>
    <row r="672" spans="1:4">
      <c r="A672" s="139"/>
      <c r="B672" s="140"/>
      <c r="C672" s="141"/>
      <c r="D672" s="142"/>
    </row>
    <row r="673" spans="1:4">
      <c r="A673" s="139"/>
      <c r="B673" s="140"/>
      <c r="C673" s="141"/>
      <c r="D673" s="142"/>
    </row>
    <row r="674" spans="1:4">
      <c r="A674" s="139"/>
      <c r="B674" s="140"/>
      <c r="C674" s="141"/>
      <c r="D674" s="142"/>
    </row>
    <row r="675" spans="1:4">
      <c r="A675" s="139"/>
      <c r="B675" s="140"/>
      <c r="C675" s="141"/>
      <c r="D675" s="142"/>
    </row>
    <row r="676" spans="1:4">
      <c r="A676" s="139"/>
      <c r="B676" s="140"/>
      <c r="C676" s="141"/>
      <c r="D676" s="142"/>
    </row>
    <row r="677" spans="1:4">
      <c r="A677" s="139"/>
      <c r="B677" s="140"/>
      <c r="C677" s="141"/>
      <c r="D677" s="142"/>
    </row>
    <row r="678" spans="1:4">
      <c r="A678" s="139"/>
      <c r="B678" s="140"/>
      <c r="C678" s="141"/>
      <c r="D678" s="142"/>
    </row>
    <row r="679" spans="1:4">
      <c r="A679" s="139"/>
      <c r="B679" s="140"/>
      <c r="C679" s="141"/>
      <c r="D679" s="142"/>
    </row>
    <row r="680" spans="1:4">
      <c r="A680" s="139"/>
      <c r="B680" s="140"/>
      <c r="C680" s="141"/>
      <c r="D680" s="142"/>
    </row>
    <row r="681" spans="1:4">
      <c r="A681" s="139"/>
      <c r="B681" s="140"/>
      <c r="C681" s="141"/>
      <c r="D681" s="142"/>
    </row>
    <row r="682" spans="1:4">
      <c r="A682" s="139"/>
      <c r="B682" s="140"/>
      <c r="C682" s="141"/>
      <c r="D682" s="142"/>
    </row>
    <row r="683" spans="1:4">
      <c r="A683" s="139"/>
      <c r="B683" s="140"/>
      <c r="C683" s="141"/>
      <c r="D683" s="142"/>
    </row>
    <row r="684" spans="1:4">
      <c r="A684" s="139"/>
      <c r="B684" s="140"/>
      <c r="C684" s="141"/>
      <c r="D684" s="142"/>
    </row>
    <row r="685" spans="1:4">
      <c r="A685" s="139"/>
      <c r="B685" s="140"/>
      <c r="C685" s="141"/>
      <c r="D685" s="142"/>
    </row>
    <row r="686" spans="1:4">
      <c r="A686" s="139"/>
      <c r="B686" s="140"/>
      <c r="C686" s="141"/>
      <c r="D686" s="142"/>
    </row>
    <row r="687" spans="1:4">
      <c r="A687" s="139"/>
      <c r="B687" s="140"/>
      <c r="C687" s="141"/>
      <c r="D687" s="142"/>
    </row>
    <row r="688" spans="1:4">
      <c r="A688" s="139"/>
      <c r="B688" s="140"/>
      <c r="C688" s="141"/>
      <c r="D688" s="142"/>
    </row>
    <row r="689" spans="1:4">
      <c r="A689" s="139"/>
      <c r="B689" s="140"/>
      <c r="C689" s="141"/>
      <c r="D689" s="142"/>
    </row>
    <row r="690" spans="1:4">
      <c r="A690" s="139"/>
      <c r="B690" s="140"/>
      <c r="C690" s="141"/>
      <c r="D690" s="142"/>
    </row>
    <row r="691" spans="1:4">
      <c r="A691" s="139"/>
      <c r="B691" s="140"/>
      <c r="C691" s="141"/>
      <c r="D691" s="142"/>
    </row>
    <row r="692" spans="1:4">
      <c r="A692" s="139"/>
      <c r="B692" s="140"/>
      <c r="C692" s="141"/>
      <c r="D692" s="142"/>
    </row>
    <row r="693" spans="1:4">
      <c r="A693" s="139"/>
      <c r="B693" s="140"/>
      <c r="C693" s="141"/>
      <c r="D693" s="142"/>
    </row>
    <row r="694" spans="1:4">
      <c r="A694" s="139"/>
      <c r="B694" s="140"/>
      <c r="C694" s="141"/>
      <c r="D694" s="142"/>
    </row>
    <row r="695" spans="1:4">
      <c r="A695" s="139"/>
      <c r="B695" s="140"/>
      <c r="C695" s="141"/>
      <c r="D695" s="142"/>
    </row>
    <row r="696" spans="1:4">
      <c r="A696" s="139"/>
      <c r="B696" s="140"/>
      <c r="C696" s="141"/>
      <c r="D696" s="142"/>
    </row>
    <row r="697" spans="1:4">
      <c r="A697" s="139"/>
      <c r="B697" s="140"/>
      <c r="C697" s="141"/>
      <c r="D697" s="142"/>
    </row>
    <row r="698" spans="1:4">
      <c r="A698" s="139"/>
      <c r="B698" s="140"/>
      <c r="C698" s="141"/>
      <c r="D698" s="142"/>
    </row>
    <row r="699" spans="1:4">
      <c r="A699" s="139"/>
      <c r="B699" s="140"/>
      <c r="C699" s="141"/>
      <c r="D699" s="142"/>
    </row>
    <row r="700" spans="1:4">
      <c r="A700" s="139"/>
      <c r="B700" s="140"/>
      <c r="C700" s="141"/>
      <c r="D700" s="142"/>
    </row>
    <row r="701" spans="1:4">
      <c r="A701" s="139"/>
      <c r="B701" s="140"/>
      <c r="C701" s="141"/>
      <c r="D701" s="142"/>
    </row>
    <row r="702" spans="1:4">
      <c r="A702" s="139"/>
      <c r="B702" s="140"/>
      <c r="C702" s="141"/>
      <c r="D702" s="142"/>
    </row>
    <row r="703" spans="1:4">
      <c r="A703" s="139"/>
      <c r="B703" s="140"/>
      <c r="C703" s="141"/>
      <c r="D703" s="142"/>
    </row>
    <row r="704" spans="1:4">
      <c r="A704" s="139"/>
      <c r="B704" s="140"/>
      <c r="C704" s="141"/>
      <c r="D704" s="142"/>
    </row>
    <row r="705" spans="1:4">
      <c r="A705" s="139"/>
      <c r="B705" s="140"/>
      <c r="C705" s="141"/>
      <c r="D705" s="142"/>
    </row>
    <row r="706" spans="1:4">
      <c r="A706" s="139"/>
      <c r="B706" s="140"/>
      <c r="C706" s="141"/>
      <c r="D706" s="142"/>
    </row>
    <row r="707" spans="1:4">
      <c r="A707" s="139"/>
      <c r="B707" s="140"/>
      <c r="C707" s="141"/>
      <c r="D707" s="142"/>
    </row>
    <row r="708" spans="1:4">
      <c r="A708" s="139"/>
      <c r="B708" s="140"/>
      <c r="C708" s="141"/>
      <c r="D708" s="142"/>
    </row>
    <row r="709" spans="1:4">
      <c r="A709" s="139"/>
      <c r="B709" s="140"/>
      <c r="C709" s="141"/>
      <c r="D709" s="142"/>
    </row>
    <row r="710" spans="1:4">
      <c r="A710" s="139"/>
      <c r="B710" s="140"/>
      <c r="C710" s="141"/>
      <c r="D710" s="142"/>
    </row>
    <row r="711" spans="1:4">
      <c r="A711" s="139"/>
      <c r="B711" s="140"/>
      <c r="C711" s="141"/>
      <c r="D711" s="142"/>
    </row>
    <row r="712" spans="1:4">
      <c r="A712" s="139"/>
      <c r="B712" s="140"/>
      <c r="C712" s="141"/>
      <c r="D712" s="142"/>
    </row>
    <row r="713" spans="1:4">
      <c r="A713" s="139"/>
      <c r="B713" s="140"/>
      <c r="C713" s="141"/>
      <c r="D713" s="142"/>
    </row>
    <row r="714" spans="1:4">
      <c r="A714" s="139"/>
      <c r="B714" s="140"/>
      <c r="C714" s="141"/>
      <c r="D714" s="142"/>
    </row>
    <row r="715" spans="1:4">
      <c r="A715" s="139"/>
      <c r="B715" s="140"/>
      <c r="C715" s="141"/>
      <c r="D715" s="142"/>
    </row>
    <row r="716" spans="1:4">
      <c r="A716" s="139"/>
      <c r="B716" s="140"/>
      <c r="C716" s="141"/>
      <c r="D716" s="142"/>
    </row>
    <row r="717" spans="1:4">
      <c r="A717" s="139"/>
      <c r="B717" s="140"/>
      <c r="C717" s="141"/>
      <c r="D717" s="142"/>
    </row>
    <row r="718" spans="1:4">
      <c r="A718" s="139"/>
      <c r="B718" s="140"/>
      <c r="C718" s="141"/>
      <c r="D718" s="142"/>
    </row>
    <row r="719" spans="1:4">
      <c r="A719" s="139"/>
      <c r="B719" s="140"/>
      <c r="C719" s="141"/>
      <c r="D719" s="142"/>
    </row>
    <row r="720" spans="1:4">
      <c r="A720" s="139"/>
      <c r="B720" s="140"/>
      <c r="C720" s="141"/>
      <c r="D720" s="142"/>
    </row>
    <row r="721" spans="1:4">
      <c r="A721" s="139"/>
      <c r="B721" s="140"/>
      <c r="C721" s="141"/>
      <c r="D721" s="142"/>
    </row>
    <row r="722" spans="1:4">
      <c r="A722" s="139"/>
      <c r="B722" s="140"/>
      <c r="C722" s="141"/>
      <c r="D722" s="142"/>
    </row>
    <row r="723" spans="1:4">
      <c r="A723" s="139"/>
      <c r="B723" s="140"/>
      <c r="C723" s="141"/>
      <c r="D723" s="142"/>
    </row>
    <row r="724" spans="1:4">
      <c r="A724" s="139"/>
      <c r="B724" s="140"/>
      <c r="C724" s="141"/>
      <c r="D724" s="142"/>
    </row>
    <row r="725" spans="1:4">
      <c r="A725" s="139"/>
      <c r="B725" s="140"/>
      <c r="C725" s="141"/>
      <c r="D725" s="142"/>
    </row>
    <row r="726" spans="1:4">
      <c r="A726" s="139"/>
      <c r="B726" s="140"/>
      <c r="C726" s="141"/>
      <c r="D726" s="142"/>
    </row>
    <row r="727" spans="1:4">
      <c r="A727" s="139"/>
      <c r="B727" s="140"/>
      <c r="C727" s="141"/>
      <c r="D727" s="142"/>
    </row>
    <row r="728" spans="1:4">
      <c r="A728" s="139"/>
      <c r="B728" s="140"/>
      <c r="C728" s="141"/>
      <c r="D728" s="142"/>
    </row>
    <row r="729" spans="1:4">
      <c r="A729" s="139"/>
      <c r="B729" s="140"/>
      <c r="C729" s="141"/>
      <c r="D729" s="142"/>
    </row>
    <row r="730" spans="1:4">
      <c r="A730" s="139"/>
      <c r="B730" s="140"/>
      <c r="C730" s="141"/>
      <c r="D730" s="142"/>
    </row>
    <row r="731" spans="1:4">
      <c r="A731" s="139"/>
      <c r="B731" s="140"/>
      <c r="C731" s="141"/>
      <c r="D731" s="142"/>
    </row>
    <row r="732" spans="1:4">
      <c r="A732" s="139"/>
      <c r="B732" s="140"/>
      <c r="C732" s="141"/>
      <c r="D732" s="142"/>
    </row>
    <row r="733" spans="1:4">
      <c r="A733" s="139"/>
      <c r="B733" s="140"/>
      <c r="C733" s="141"/>
      <c r="D733" s="142"/>
    </row>
    <row r="734" spans="1:4">
      <c r="A734" s="139"/>
      <c r="B734" s="140"/>
      <c r="C734" s="141"/>
      <c r="D734" s="142"/>
    </row>
    <row r="735" spans="1:4">
      <c r="A735" s="139"/>
      <c r="B735" s="140"/>
      <c r="C735" s="141"/>
      <c r="D735" s="142"/>
    </row>
    <row r="736" spans="1:4">
      <c r="A736" s="139"/>
      <c r="B736" s="140"/>
      <c r="C736" s="141"/>
      <c r="D736" s="142"/>
    </row>
    <row r="737" spans="1:4">
      <c r="A737" s="139"/>
      <c r="B737" s="140"/>
      <c r="C737" s="141"/>
      <c r="D737" s="142"/>
    </row>
    <row r="738" spans="1:4">
      <c r="A738" s="139"/>
      <c r="B738" s="140"/>
      <c r="C738" s="141"/>
      <c r="D738" s="142"/>
    </row>
    <row r="739" spans="1:4">
      <c r="A739" s="139"/>
      <c r="B739" s="140"/>
      <c r="C739" s="141"/>
      <c r="D739" s="142"/>
    </row>
    <row r="740" spans="1:4">
      <c r="A740" s="139"/>
      <c r="B740" s="140"/>
      <c r="C740" s="141"/>
      <c r="D740" s="142"/>
    </row>
    <row r="741" spans="1:4">
      <c r="A741" s="139"/>
      <c r="B741" s="140"/>
      <c r="C741" s="141"/>
      <c r="D741" s="142"/>
    </row>
    <row r="742" spans="1:4">
      <c r="A742" s="139"/>
      <c r="B742" s="140"/>
      <c r="C742" s="141"/>
      <c r="D742" s="142"/>
    </row>
    <row r="743" spans="1:4">
      <c r="A743" s="139"/>
      <c r="B743" s="140"/>
      <c r="C743" s="141"/>
      <c r="D743" s="142"/>
    </row>
    <row r="744" spans="1:4">
      <c r="A744" s="139"/>
      <c r="B744" s="140"/>
      <c r="C744" s="141"/>
      <c r="D744" s="142"/>
    </row>
    <row r="745" spans="1:4">
      <c r="A745" s="139"/>
      <c r="B745" s="140"/>
      <c r="C745" s="141"/>
      <c r="D745" s="142"/>
    </row>
    <row r="746" spans="1:4">
      <c r="A746" s="139"/>
      <c r="B746" s="140"/>
      <c r="C746" s="141"/>
      <c r="D746" s="142"/>
    </row>
    <row r="747" spans="1:4">
      <c r="A747" s="139"/>
      <c r="B747" s="140"/>
      <c r="C747" s="141"/>
      <c r="D747" s="142"/>
    </row>
    <row r="748" spans="1:4">
      <c r="A748" s="139"/>
      <c r="B748" s="140"/>
      <c r="C748" s="141"/>
      <c r="D748" s="142"/>
    </row>
    <row r="749" spans="1:4">
      <c r="A749" s="139"/>
      <c r="B749" s="140"/>
      <c r="C749" s="141"/>
      <c r="D749" s="142"/>
    </row>
    <row r="750" spans="1:4">
      <c r="A750" s="139"/>
      <c r="B750" s="140"/>
      <c r="C750" s="141"/>
      <c r="D750" s="142"/>
    </row>
    <row r="751" spans="1:4">
      <c r="A751" s="139"/>
      <c r="B751" s="140"/>
      <c r="C751" s="141"/>
      <c r="D751" s="142"/>
    </row>
    <row r="752" spans="1:4">
      <c r="A752" s="139"/>
      <c r="B752" s="140"/>
      <c r="C752" s="141"/>
      <c r="D752" s="142"/>
    </row>
    <row r="753" spans="1:4">
      <c r="A753" s="139"/>
      <c r="B753" s="140"/>
      <c r="C753" s="141"/>
      <c r="D753" s="142"/>
    </row>
    <row r="754" spans="1:4">
      <c r="A754" s="139"/>
      <c r="B754" s="140"/>
      <c r="C754" s="141"/>
      <c r="D754" s="142"/>
    </row>
    <row r="755" spans="1:4">
      <c r="A755" s="139"/>
      <c r="B755" s="140"/>
      <c r="C755" s="141"/>
      <c r="D755" s="142"/>
    </row>
    <row r="756" spans="1:4">
      <c r="A756" s="139"/>
      <c r="B756" s="140"/>
      <c r="C756" s="141"/>
      <c r="D756" s="142"/>
    </row>
    <row r="757" spans="1:4">
      <c r="A757" s="139"/>
      <c r="B757" s="140"/>
      <c r="C757" s="141"/>
      <c r="D757" s="142"/>
    </row>
    <row r="758" spans="1:4">
      <c r="A758" s="139"/>
      <c r="B758" s="140"/>
      <c r="C758" s="141"/>
      <c r="D758" s="142"/>
    </row>
    <row r="759" spans="1:4">
      <c r="A759" s="139"/>
      <c r="B759" s="140"/>
      <c r="C759" s="141"/>
      <c r="D759" s="142"/>
    </row>
    <row r="760" spans="1:4">
      <c r="A760" s="139"/>
      <c r="B760" s="140"/>
      <c r="C760" s="141"/>
      <c r="D760" s="142"/>
    </row>
    <row r="761" spans="1:4">
      <c r="A761" s="139"/>
      <c r="B761" s="140"/>
      <c r="C761" s="141"/>
      <c r="D761" s="142"/>
    </row>
    <row r="762" spans="1:4">
      <c r="A762" s="139"/>
      <c r="B762" s="140"/>
      <c r="C762" s="141"/>
      <c r="D762" s="142"/>
    </row>
    <row r="763" spans="1:4">
      <c r="A763" s="139"/>
      <c r="B763" s="140"/>
      <c r="C763" s="141"/>
      <c r="D763" s="142"/>
    </row>
    <row r="764" spans="1:4">
      <c r="A764" s="139"/>
      <c r="B764" s="140"/>
      <c r="C764" s="141"/>
      <c r="D764" s="142"/>
    </row>
    <row r="765" spans="1:4">
      <c r="A765" s="139"/>
      <c r="B765" s="140"/>
      <c r="C765" s="141"/>
      <c r="D765" s="142"/>
    </row>
    <row r="766" spans="1:4">
      <c r="A766" s="139"/>
      <c r="B766" s="140"/>
      <c r="C766" s="141"/>
      <c r="D766" s="142"/>
    </row>
    <row r="767" spans="1:4">
      <c r="A767" s="139"/>
      <c r="B767" s="140"/>
      <c r="C767" s="141"/>
      <c r="D767" s="142"/>
    </row>
    <row r="768" spans="1:4">
      <c r="A768" s="139"/>
      <c r="B768" s="140"/>
      <c r="C768" s="141"/>
      <c r="D768" s="142"/>
    </row>
    <row r="769" spans="1:4">
      <c r="A769" s="139"/>
      <c r="B769" s="140"/>
      <c r="C769" s="141"/>
      <c r="D769" s="142"/>
    </row>
    <row r="770" spans="1:4">
      <c r="A770" s="139"/>
      <c r="B770" s="140"/>
      <c r="C770" s="141"/>
      <c r="D770" s="142"/>
    </row>
    <row r="771" spans="1:4">
      <c r="A771" s="139"/>
      <c r="B771" s="140"/>
      <c r="C771" s="141"/>
      <c r="D771" s="142"/>
    </row>
    <row r="772" spans="1:4">
      <c r="A772" s="139"/>
      <c r="B772" s="140"/>
      <c r="C772" s="141"/>
      <c r="D772" s="142"/>
    </row>
    <row r="773" spans="1:4">
      <c r="A773" s="139"/>
      <c r="B773" s="140"/>
      <c r="C773" s="141"/>
      <c r="D773" s="142"/>
    </row>
    <row r="774" spans="1:4">
      <c r="A774" s="139"/>
      <c r="B774" s="140"/>
      <c r="C774" s="141"/>
      <c r="D774" s="142"/>
    </row>
    <row r="775" spans="1:4">
      <c r="A775" s="139"/>
      <c r="B775" s="140"/>
      <c r="C775" s="141"/>
      <c r="D775" s="142"/>
    </row>
    <row r="776" spans="1:4">
      <c r="A776" s="139"/>
      <c r="B776" s="140"/>
      <c r="C776" s="141"/>
      <c r="D776" s="142"/>
    </row>
    <row r="777" spans="1:4">
      <c r="A777" s="139"/>
      <c r="B777" s="140"/>
      <c r="C777" s="141"/>
      <c r="D777" s="142"/>
    </row>
    <row r="778" spans="1:4">
      <c r="A778" s="139"/>
      <c r="B778" s="140"/>
      <c r="C778" s="141"/>
      <c r="D778" s="142"/>
    </row>
    <row r="779" spans="1:4">
      <c r="A779" s="139"/>
      <c r="B779" s="140"/>
      <c r="C779" s="141"/>
      <c r="D779" s="142"/>
    </row>
    <row r="780" spans="1:4">
      <c r="A780" s="139"/>
      <c r="B780" s="140"/>
      <c r="C780" s="141"/>
      <c r="D780" s="142"/>
    </row>
    <row r="781" spans="1:4">
      <c r="A781" s="139"/>
      <c r="B781" s="140"/>
      <c r="C781" s="141"/>
      <c r="D781" s="142"/>
    </row>
    <row r="782" spans="1:4">
      <c r="A782" s="139"/>
      <c r="B782" s="140"/>
      <c r="C782" s="141"/>
      <c r="D782" s="142"/>
    </row>
    <row r="783" spans="1:4">
      <c r="A783" s="139"/>
      <c r="B783" s="140"/>
      <c r="C783" s="141"/>
      <c r="D783" s="142"/>
    </row>
    <row r="784" spans="1:4">
      <c r="A784" s="139"/>
      <c r="B784" s="140"/>
      <c r="C784" s="141"/>
      <c r="D784" s="142"/>
    </row>
    <row r="785" spans="1:4">
      <c r="A785" s="139"/>
      <c r="B785" s="140"/>
      <c r="C785" s="141"/>
      <c r="D785" s="142"/>
    </row>
    <row r="786" spans="1:4">
      <c r="A786" s="139"/>
      <c r="B786" s="140"/>
      <c r="C786" s="141"/>
      <c r="D786" s="142"/>
    </row>
    <row r="787" spans="1:4">
      <c r="A787" s="139"/>
      <c r="B787" s="140"/>
      <c r="C787" s="141"/>
      <c r="D787" s="142"/>
    </row>
    <row r="788" spans="1:4">
      <c r="A788" s="139"/>
      <c r="B788" s="140"/>
      <c r="C788" s="141"/>
      <c r="D788" s="142"/>
    </row>
    <row r="789" spans="1:4">
      <c r="A789" s="139"/>
      <c r="B789" s="140"/>
      <c r="C789" s="141"/>
      <c r="D789" s="142"/>
    </row>
    <row r="790" spans="1:4">
      <c r="A790" s="139"/>
      <c r="B790" s="140"/>
      <c r="C790" s="141"/>
      <c r="D790" s="142"/>
    </row>
    <row r="791" spans="1:4">
      <c r="A791" s="139"/>
      <c r="B791" s="140"/>
      <c r="C791" s="141"/>
      <c r="D791" s="142"/>
    </row>
    <row r="792" spans="1:4">
      <c r="A792" s="139"/>
      <c r="B792" s="140"/>
      <c r="C792" s="141"/>
      <c r="D792" s="142"/>
    </row>
    <row r="793" spans="1:4">
      <c r="A793" s="139"/>
      <c r="B793" s="140"/>
      <c r="C793" s="141"/>
      <c r="D793" s="142"/>
    </row>
    <row r="794" spans="1:4">
      <c r="A794" s="139"/>
      <c r="B794" s="140"/>
      <c r="C794" s="141"/>
      <c r="D794" s="142"/>
    </row>
    <row r="795" spans="1:4">
      <c r="A795" s="139"/>
      <c r="B795" s="140"/>
      <c r="C795" s="141"/>
      <c r="D795" s="142"/>
    </row>
    <row r="796" spans="1:4">
      <c r="A796" s="139"/>
      <c r="B796" s="140"/>
      <c r="C796" s="141"/>
      <c r="D796" s="142"/>
    </row>
    <row r="797" spans="1:4">
      <c r="A797" s="139"/>
      <c r="B797" s="140"/>
      <c r="C797" s="141"/>
      <c r="D797" s="142"/>
    </row>
    <row r="798" spans="1:4">
      <c r="A798" s="139"/>
      <c r="B798" s="140"/>
      <c r="C798" s="141"/>
      <c r="D798" s="142"/>
    </row>
    <row r="799" spans="1:4">
      <c r="A799" s="139"/>
      <c r="B799" s="140"/>
      <c r="C799" s="141"/>
      <c r="D799" s="142"/>
    </row>
    <row r="800" spans="1:4">
      <c r="A800" s="139"/>
      <c r="B800" s="140"/>
      <c r="C800" s="141"/>
      <c r="D800" s="142"/>
    </row>
    <row r="801" spans="1:4">
      <c r="A801" s="139"/>
      <c r="B801" s="140"/>
      <c r="C801" s="141"/>
      <c r="D801" s="142"/>
    </row>
    <row r="802" spans="1:4">
      <c r="A802" s="139"/>
      <c r="B802" s="140"/>
      <c r="C802" s="141"/>
      <c r="D802" s="142"/>
    </row>
    <row r="803" spans="1:4">
      <c r="A803" s="139"/>
      <c r="B803" s="140"/>
      <c r="C803" s="141"/>
      <c r="D803" s="142"/>
    </row>
    <row r="804" spans="1:4">
      <c r="A804" s="139"/>
      <c r="B804" s="140"/>
      <c r="C804" s="141"/>
      <c r="D804" s="142"/>
    </row>
    <row r="805" spans="1:4">
      <c r="A805" s="139"/>
      <c r="B805" s="140"/>
      <c r="C805" s="141"/>
      <c r="D805" s="142"/>
    </row>
    <row r="806" spans="1:4">
      <c r="A806" s="139"/>
      <c r="B806" s="140"/>
      <c r="C806" s="141"/>
      <c r="D806" s="142"/>
    </row>
    <row r="807" spans="1:4">
      <c r="A807" s="139"/>
      <c r="B807" s="140"/>
      <c r="C807" s="141"/>
      <c r="D807" s="142"/>
    </row>
    <row r="808" spans="1:4">
      <c r="A808" s="139"/>
      <c r="B808" s="140"/>
      <c r="C808" s="141"/>
      <c r="D808" s="142"/>
    </row>
    <row r="809" spans="1:4">
      <c r="A809" s="139"/>
      <c r="B809" s="140"/>
      <c r="C809" s="141"/>
      <c r="D809" s="142"/>
    </row>
    <row r="810" spans="1:4">
      <c r="A810" s="139"/>
      <c r="B810" s="140"/>
      <c r="C810" s="141"/>
      <c r="D810" s="142"/>
    </row>
    <row r="811" spans="1:4">
      <c r="A811" s="139"/>
      <c r="B811" s="140"/>
      <c r="C811" s="141"/>
      <c r="D811" s="142"/>
    </row>
    <row r="812" spans="1:4">
      <c r="A812" s="139"/>
      <c r="B812" s="140"/>
      <c r="C812" s="141"/>
      <c r="D812" s="142"/>
    </row>
    <row r="813" spans="1:4">
      <c r="A813" s="139"/>
      <c r="B813" s="140"/>
      <c r="C813" s="141"/>
      <c r="D813" s="142"/>
    </row>
    <row r="814" spans="1:4">
      <c r="A814" s="139"/>
      <c r="B814" s="140"/>
      <c r="C814" s="141"/>
      <c r="D814" s="142"/>
    </row>
    <row r="815" spans="1:4">
      <c r="A815" s="139"/>
      <c r="B815" s="140"/>
      <c r="C815" s="141"/>
      <c r="D815" s="142"/>
    </row>
    <row r="816" spans="1:4">
      <c r="A816" s="139"/>
      <c r="B816" s="140"/>
      <c r="C816" s="141"/>
      <c r="D816" s="142"/>
    </row>
    <row r="817" spans="1:4">
      <c r="A817" s="139"/>
      <c r="B817" s="140"/>
      <c r="C817" s="141"/>
      <c r="D817" s="142"/>
    </row>
    <row r="818" spans="1:4">
      <c r="A818" s="139"/>
      <c r="B818" s="140"/>
      <c r="C818" s="141"/>
      <c r="D818" s="142"/>
    </row>
    <row r="819" spans="1:4">
      <c r="A819" s="139"/>
      <c r="B819" s="140"/>
      <c r="C819" s="141"/>
      <c r="D819" s="142"/>
    </row>
    <row r="820" spans="1:4">
      <c r="A820" s="139"/>
      <c r="B820" s="140"/>
      <c r="C820" s="141"/>
      <c r="D820" s="142"/>
    </row>
    <row r="821" spans="1:4">
      <c r="A821" s="139"/>
      <c r="B821" s="140"/>
      <c r="C821" s="141"/>
      <c r="D821" s="142"/>
    </row>
    <row r="822" spans="1:4">
      <c r="A822" s="139"/>
      <c r="B822" s="140"/>
      <c r="C822" s="141"/>
      <c r="D822" s="142"/>
    </row>
    <row r="823" spans="1:4">
      <c r="A823" s="139"/>
      <c r="B823" s="140"/>
      <c r="C823" s="141"/>
      <c r="D823" s="142"/>
    </row>
    <row r="824" spans="1:4">
      <c r="A824" s="139"/>
      <c r="B824" s="140"/>
      <c r="C824" s="141"/>
      <c r="D824" s="142"/>
    </row>
    <row r="825" spans="1:4">
      <c r="A825" s="139"/>
      <c r="B825" s="140"/>
      <c r="C825" s="141"/>
      <c r="D825" s="142"/>
    </row>
    <row r="826" spans="1:4">
      <c r="A826" s="139"/>
      <c r="B826" s="140"/>
      <c r="C826" s="141"/>
      <c r="D826" s="142"/>
    </row>
    <row r="827" spans="1:4">
      <c r="A827" s="139"/>
      <c r="B827" s="140"/>
      <c r="C827" s="141"/>
      <c r="D827" s="142"/>
    </row>
    <row r="828" spans="1:4">
      <c r="A828" s="139"/>
      <c r="B828" s="140"/>
      <c r="C828" s="141"/>
      <c r="D828" s="142"/>
    </row>
    <row r="829" spans="1:4">
      <c r="A829" s="139"/>
      <c r="B829" s="140"/>
      <c r="C829" s="141"/>
      <c r="D829" s="142"/>
    </row>
    <row r="830" spans="1:4">
      <c r="A830" s="139"/>
      <c r="B830" s="140"/>
      <c r="C830" s="141"/>
      <c r="D830" s="142"/>
    </row>
    <row r="831" spans="1:4">
      <c r="A831" s="139"/>
      <c r="B831" s="140"/>
      <c r="C831" s="141"/>
      <c r="D831" s="142"/>
    </row>
    <row r="832" spans="1:4">
      <c r="A832" s="139"/>
      <c r="B832" s="140"/>
      <c r="C832" s="141"/>
      <c r="D832" s="142"/>
    </row>
    <row r="833" spans="1:4">
      <c r="A833" s="139"/>
      <c r="B833" s="140"/>
      <c r="C833" s="141"/>
      <c r="D833" s="142"/>
    </row>
    <row r="834" spans="1:4">
      <c r="A834" s="139"/>
      <c r="B834" s="140"/>
      <c r="C834" s="141"/>
      <c r="D834" s="142"/>
    </row>
    <row r="835" spans="1:4">
      <c r="A835" s="139"/>
      <c r="B835" s="140"/>
      <c r="C835" s="141"/>
      <c r="D835" s="142"/>
    </row>
    <row r="836" spans="1:4">
      <c r="A836" s="139"/>
      <c r="B836" s="140"/>
      <c r="C836" s="141"/>
      <c r="D836" s="142"/>
    </row>
    <row r="837" spans="1:4">
      <c r="A837" s="139"/>
      <c r="B837" s="140"/>
      <c r="C837" s="141"/>
      <c r="D837" s="142"/>
    </row>
    <row r="838" spans="1:4">
      <c r="A838" s="139"/>
      <c r="B838" s="140"/>
      <c r="C838" s="141"/>
      <c r="D838" s="142"/>
    </row>
    <row r="839" spans="1:4">
      <c r="A839" s="139"/>
      <c r="B839" s="140"/>
      <c r="C839" s="141"/>
      <c r="D839" s="142"/>
    </row>
    <row r="840" spans="1:4">
      <c r="A840" s="139"/>
      <c r="B840" s="140"/>
      <c r="C840" s="141"/>
      <c r="D840" s="142"/>
    </row>
    <row r="841" spans="1:4">
      <c r="A841" s="139"/>
      <c r="B841" s="140"/>
      <c r="C841" s="141"/>
      <c r="D841" s="142"/>
    </row>
    <row r="842" spans="1:4">
      <c r="A842" s="139"/>
      <c r="B842" s="140"/>
      <c r="C842" s="141"/>
      <c r="D842" s="142"/>
    </row>
    <row r="843" spans="1:4">
      <c r="A843" s="139"/>
      <c r="B843" s="140"/>
      <c r="C843" s="141"/>
      <c r="D843" s="142"/>
    </row>
    <row r="844" spans="1:4">
      <c r="A844" s="139"/>
      <c r="B844" s="140"/>
      <c r="C844" s="141"/>
      <c r="D844" s="142"/>
    </row>
    <row r="845" spans="1:4">
      <c r="A845" s="139"/>
      <c r="B845" s="140"/>
      <c r="C845" s="141"/>
      <c r="D845" s="142"/>
    </row>
    <row r="846" spans="1:4">
      <c r="A846" s="139"/>
      <c r="B846" s="140"/>
      <c r="C846" s="141"/>
      <c r="D846" s="142"/>
    </row>
    <row r="847" spans="1:4">
      <c r="A847" s="139"/>
      <c r="B847" s="140"/>
      <c r="C847" s="141"/>
      <c r="D847" s="142"/>
    </row>
    <row r="848" spans="1:4">
      <c r="A848" s="139"/>
      <c r="B848" s="140"/>
      <c r="C848" s="141"/>
      <c r="D848" s="142"/>
    </row>
    <row r="849" spans="1:4">
      <c r="A849" s="139"/>
      <c r="B849" s="140"/>
      <c r="C849" s="141"/>
      <c r="D849" s="142"/>
    </row>
    <row r="850" spans="1:4">
      <c r="A850" s="139"/>
      <c r="B850" s="140"/>
      <c r="C850" s="141"/>
      <c r="D850" s="142"/>
    </row>
    <row r="851" spans="1:4">
      <c r="A851" s="139"/>
      <c r="B851" s="140"/>
      <c r="C851" s="141"/>
      <c r="D851" s="142"/>
    </row>
    <row r="852" spans="1:4">
      <c r="A852" s="139"/>
      <c r="B852" s="140"/>
      <c r="C852" s="141"/>
      <c r="D852" s="142"/>
    </row>
    <row r="853" spans="1:4">
      <c r="A853" s="139"/>
      <c r="B853" s="140"/>
      <c r="C853" s="141"/>
      <c r="D853" s="142"/>
    </row>
    <row r="854" spans="1:4">
      <c r="A854" s="139"/>
      <c r="B854" s="140"/>
      <c r="C854" s="141"/>
      <c r="D854" s="142"/>
    </row>
    <row r="855" spans="1:4">
      <c r="A855" s="139"/>
      <c r="B855" s="140"/>
      <c r="C855" s="141"/>
      <c r="D855" s="142"/>
    </row>
    <row r="856" spans="1:4">
      <c r="A856" s="139"/>
      <c r="B856" s="140"/>
      <c r="C856" s="141"/>
      <c r="D856" s="142"/>
    </row>
    <row r="857" spans="1:4">
      <c r="A857" s="139"/>
      <c r="B857" s="140"/>
      <c r="C857" s="141"/>
      <c r="D857" s="142"/>
    </row>
    <row r="858" spans="1:4">
      <c r="A858" s="139"/>
      <c r="B858" s="140"/>
      <c r="C858" s="141"/>
      <c r="D858" s="142"/>
    </row>
    <row r="859" spans="1:4">
      <c r="A859" s="139"/>
      <c r="B859" s="140"/>
      <c r="C859" s="141"/>
      <c r="D859" s="142"/>
    </row>
    <row r="860" spans="1:4">
      <c r="A860" s="139"/>
      <c r="B860" s="140"/>
      <c r="C860" s="141"/>
      <c r="D860" s="142"/>
    </row>
    <row r="861" spans="1:4">
      <c r="A861" s="139"/>
      <c r="B861" s="140"/>
      <c r="C861" s="141"/>
      <c r="D861" s="142"/>
    </row>
    <row r="862" spans="1:4">
      <c r="A862" s="139"/>
      <c r="B862" s="140"/>
      <c r="C862" s="141"/>
      <c r="D862" s="142"/>
    </row>
    <row r="863" spans="1:4">
      <c r="A863" s="139"/>
      <c r="B863" s="140"/>
      <c r="C863" s="141"/>
      <c r="D863" s="142"/>
    </row>
    <row r="864" spans="1:4">
      <c r="A864" s="139"/>
      <c r="B864" s="140"/>
      <c r="C864" s="141"/>
      <c r="D864" s="142"/>
    </row>
    <row r="865" spans="1:4">
      <c r="A865" s="139"/>
      <c r="B865" s="140"/>
      <c r="C865" s="141"/>
      <c r="D865" s="142"/>
    </row>
    <row r="866" spans="1:4">
      <c r="A866" s="139"/>
      <c r="B866" s="140"/>
      <c r="C866" s="141"/>
      <c r="D866" s="142"/>
    </row>
    <row r="867" spans="1:4">
      <c r="A867" s="139"/>
      <c r="B867" s="140"/>
      <c r="C867" s="141"/>
      <c r="D867" s="142"/>
    </row>
    <row r="868" spans="1:4">
      <c r="A868" s="139"/>
      <c r="B868" s="140"/>
      <c r="C868" s="141"/>
      <c r="D868" s="142"/>
    </row>
    <row r="869" spans="1:4">
      <c r="A869" s="139"/>
      <c r="B869" s="140"/>
      <c r="C869" s="141"/>
      <c r="D869" s="142"/>
    </row>
    <row r="870" spans="1:4">
      <c r="A870" s="139"/>
      <c r="B870" s="140"/>
      <c r="C870" s="141"/>
      <c r="D870" s="142"/>
    </row>
    <row r="871" spans="1:4">
      <c r="A871" s="139"/>
      <c r="B871" s="140"/>
      <c r="C871" s="141"/>
      <c r="D871" s="142"/>
    </row>
    <row r="872" spans="1:4">
      <c r="A872" s="139"/>
      <c r="B872" s="140"/>
      <c r="C872" s="141"/>
      <c r="D872" s="142"/>
    </row>
    <row r="873" spans="1:4">
      <c r="A873" s="139"/>
      <c r="B873" s="140"/>
      <c r="C873" s="141"/>
      <c r="D873" s="142"/>
    </row>
    <row r="874" spans="1:4">
      <c r="A874" s="139"/>
      <c r="B874" s="140"/>
      <c r="C874" s="141"/>
      <c r="D874" s="142"/>
    </row>
    <row r="875" spans="1:4">
      <c r="A875" s="139"/>
      <c r="B875" s="140"/>
      <c r="C875" s="141"/>
      <c r="D875" s="142"/>
    </row>
    <row r="876" spans="1:4">
      <c r="A876" s="139"/>
      <c r="B876" s="140"/>
      <c r="C876" s="141"/>
      <c r="D876" s="142"/>
    </row>
    <row r="877" spans="1:4">
      <c r="A877" s="139"/>
      <c r="B877" s="140"/>
      <c r="C877" s="141"/>
      <c r="D877" s="142"/>
    </row>
    <row r="878" spans="1:4">
      <c r="A878" s="139"/>
      <c r="B878" s="140"/>
      <c r="C878" s="141"/>
      <c r="D878" s="142"/>
    </row>
    <row r="879" spans="1:4">
      <c r="A879" s="139"/>
      <c r="B879" s="140"/>
      <c r="C879" s="141"/>
      <c r="D879" s="142"/>
    </row>
    <row r="880" spans="1:4">
      <c r="A880" s="139"/>
      <c r="B880" s="140"/>
      <c r="C880" s="141"/>
      <c r="D880" s="142"/>
    </row>
    <row r="881" spans="1:4">
      <c r="A881" s="139"/>
      <c r="B881" s="140"/>
      <c r="C881" s="141"/>
      <c r="D881" s="142"/>
    </row>
    <row r="882" spans="1:4">
      <c r="A882" s="139"/>
      <c r="B882" s="140"/>
      <c r="C882" s="141"/>
      <c r="D882" s="142"/>
    </row>
    <row r="883" spans="1:4">
      <c r="A883" s="139"/>
      <c r="B883" s="140"/>
      <c r="C883" s="141"/>
      <c r="D883" s="142"/>
    </row>
    <row r="884" spans="1:4">
      <c r="A884" s="139"/>
      <c r="B884" s="140"/>
      <c r="C884" s="141"/>
      <c r="D884" s="142"/>
    </row>
    <row r="885" spans="1:4">
      <c r="A885" s="139"/>
      <c r="B885" s="140"/>
      <c r="C885" s="141"/>
      <c r="D885" s="142"/>
    </row>
    <row r="886" spans="1:4">
      <c r="A886" s="139"/>
      <c r="B886" s="140"/>
      <c r="C886" s="141"/>
      <c r="D886" s="142"/>
    </row>
    <row r="887" spans="1:4">
      <c r="A887" s="139"/>
      <c r="B887" s="140"/>
      <c r="C887" s="141"/>
      <c r="D887" s="142"/>
    </row>
    <row r="888" spans="1:4">
      <c r="A888" s="139"/>
      <c r="B888" s="140"/>
      <c r="C888" s="141"/>
      <c r="D888" s="142"/>
    </row>
    <row r="889" spans="1:4">
      <c r="A889" s="139"/>
      <c r="B889" s="140"/>
      <c r="C889" s="141"/>
      <c r="D889" s="142"/>
    </row>
    <row r="890" spans="1:4">
      <c r="A890" s="139"/>
      <c r="B890" s="140"/>
      <c r="C890" s="141"/>
      <c r="D890" s="142"/>
    </row>
    <row r="891" spans="1:4">
      <c r="A891" s="139"/>
      <c r="B891" s="140"/>
      <c r="C891" s="141"/>
      <c r="D891" s="142"/>
    </row>
    <row r="892" spans="1:4">
      <c r="A892" s="139"/>
      <c r="B892" s="140"/>
      <c r="C892" s="141"/>
      <c r="D892" s="142"/>
    </row>
    <row r="893" spans="1:4">
      <c r="A893" s="139"/>
      <c r="B893" s="140"/>
      <c r="C893" s="141"/>
      <c r="D893" s="142"/>
    </row>
    <row r="894" spans="1:4">
      <c r="A894" s="139"/>
      <c r="B894" s="140"/>
      <c r="C894" s="141"/>
      <c r="D894" s="142"/>
    </row>
    <row r="895" spans="1:4">
      <c r="A895" s="139"/>
      <c r="B895" s="140"/>
      <c r="C895" s="141"/>
      <c r="D895" s="142"/>
    </row>
    <row r="896" spans="1:4">
      <c r="A896" s="139"/>
      <c r="B896" s="140"/>
      <c r="C896" s="141"/>
      <c r="D896" s="142"/>
    </row>
    <row r="897" spans="1:4">
      <c r="A897" s="139"/>
      <c r="B897" s="140"/>
      <c r="C897" s="141"/>
      <c r="D897" s="142"/>
    </row>
    <row r="898" spans="1:4">
      <c r="A898" s="139"/>
      <c r="B898" s="140"/>
      <c r="C898" s="141"/>
      <c r="D898" s="142"/>
    </row>
    <row r="899" spans="1:4">
      <c r="A899" s="139"/>
      <c r="B899" s="140"/>
      <c r="C899" s="141"/>
      <c r="D899" s="142"/>
    </row>
    <row r="900" spans="1:4">
      <c r="A900" s="139"/>
      <c r="B900" s="140"/>
      <c r="C900" s="141"/>
      <c r="D900" s="142"/>
    </row>
    <row r="901" spans="1:4">
      <c r="A901" s="139"/>
      <c r="B901" s="140"/>
      <c r="C901" s="141"/>
      <c r="D901" s="142"/>
    </row>
    <row r="902" spans="1:4">
      <c r="A902" s="139"/>
      <c r="B902" s="140"/>
      <c r="C902" s="141"/>
      <c r="D902" s="142"/>
    </row>
    <row r="903" spans="1:4">
      <c r="A903" s="139"/>
      <c r="B903" s="140"/>
      <c r="C903" s="141"/>
      <c r="D903" s="142"/>
    </row>
    <row r="904" spans="1:4">
      <c r="A904" s="139"/>
      <c r="B904" s="140"/>
      <c r="C904" s="141"/>
      <c r="D904" s="142"/>
    </row>
    <row r="905" spans="1:4">
      <c r="A905" s="139"/>
      <c r="B905" s="140"/>
      <c r="C905" s="141"/>
      <c r="D905" s="142"/>
    </row>
    <row r="906" spans="1:4">
      <c r="A906" s="139"/>
      <c r="B906" s="140"/>
      <c r="C906" s="141"/>
      <c r="D906" s="142"/>
    </row>
    <row r="907" spans="1:4">
      <c r="A907" s="139"/>
      <c r="B907" s="140"/>
      <c r="C907" s="141"/>
      <c r="D907" s="142"/>
    </row>
    <row r="908" spans="1:4">
      <c r="A908" s="139"/>
      <c r="B908" s="140"/>
      <c r="C908" s="141"/>
      <c r="D908" s="142"/>
    </row>
    <row r="909" spans="1:4">
      <c r="A909" s="139"/>
      <c r="B909" s="140"/>
      <c r="C909" s="141"/>
      <c r="D909" s="142"/>
    </row>
    <row r="910" spans="1:4">
      <c r="A910" s="139"/>
      <c r="B910" s="140"/>
      <c r="C910" s="141"/>
      <c r="D910" s="142"/>
    </row>
    <row r="911" spans="1:4">
      <c r="A911" s="139"/>
      <c r="B911" s="140"/>
      <c r="C911" s="141"/>
      <c r="D911" s="142"/>
    </row>
    <row r="912" spans="1:4">
      <c r="A912" s="139"/>
      <c r="B912" s="140"/>
      <c r="C912" s="141"/>
      <c r="D912" s="142"/>
    </row>
    <row r="913" spans="1:4">
      <c r="A913" s="139"/>
      <c r="B913" s="140"/>
      <c r="C913" s="141"/>
      <c r="D913" s="142"/>
    </row>
    <row r="914" spans="1:4">
      <c r="A914" s="139"/>
      <c r="B914" s="140"/>
      <c r="C914" s="141"/>
      <c r="D914" s="142"/>
    </row>
    <row r="915" spans="1:4">
      <c r="A915" s="139"/>
      <c r="B915" s="140"/>
      <c r="C915" s="141"/>
      <c r="D915" s="142"/>
    </row>
    <row r="916" spans="1:4">
      <c r="A916" s="139"/>
      <c r="B916" s="140"/>
      <c r="C916" s="141"/>
      <c r="D916" s="142"/>
    </row>
    <row r="917" spans="1:4">
      <c r="A917" s="139"/>
      <c r="B917" s="140"/>
      <c r="C917" s="141"/>
      <c r="D917" s="142"/>
    </row>
    <row r="918" spans="1:4">
      <c r="A918" s="139"/>
      <c r="B918" s="140"/>
      <c r="C918" s="141"/>
      <c r="D918" s="142"/>
    </row>
    <row r="919" spans="1:4">
      <c r="A919" s="139"/>
      <c r="B919" s="140"/>
      <c r="C919" s="141"/>
      <c r="D919" s="142"/>
    </row>
    <row r="920" spans="1:4">
      <c r="A920" s="139"/>
      <c r="B920" s="140"/>
      <c r="C920" s="141"/>
      <c r="D920" s="142"/>
    </row>
    <row r="921" spans="1:4">
      <c r="A921" s="139"/>
      <c r="B921" s="140"/>
      <c r="C921" s="141"/>
      <c r="D921" s="142"/>
    </row>
    <row r="922" spans="1:4">
      <c r="A922" s="139"/>
      <c r="B922" s="140"/>
      <c r="C922" s="141"/>
      <c r="D922" s="142"/>
    </row>
    <row r="923" spans="1:4">
      <c r="A923" s="139"/>
      <c r="B923" s="140"/>
      <c r="C923" s="141"/>
      <c r="D923" s="142"/>
    </row>
    <row r="924" spans="1:4">
      <c r="A924" s="139"/>
      <c r="B924" s="140"/>
      <c r="C924" s="141"/>
      <c r="D924" s="142"/>
    </row>
    <row r="925" spans="1:4">
      <c r="A925" s="139"/>
      <c r="B925" s="140"/>
      <c r="C925" s="141"/>
      <c r="D925" s="142"/>
    </row>
    <row r="926" spans="1:4">
      <c r="A926" s="139"/>
      <c r="B926" s="140"/>
      <c r="C926" s="141"/>
      <c r="D926" s="142"/>
    </row>
    <row r="927" spans="1:4">
      <c r="A927" s="139"/>
      <c r="B927" s="140"/>
      <c r="C927" s="141"/>
      <c r="D927" s="142"/>
    </row>
    <row r="928" spans="1:4">
      <c r="A928" s="139"/>
      <c r="B928" s="140"/>
      <c r="C928" s="141"/>
      <c r="D928" s="142"/>
    </row>
    <row r="929" spans="1:4">
      <c r="A929" s="139"/>
      <c r="B929" s="140"/>
      <c r="C929" s="141"/>
      <c r="D929" s="142"/>
    </row>
    <row r="930" spans="1:4">
      <c r="A930" s="139"/>
      <c r="B930" s="140"/>
      <c r="C930" s="141"/>
      <c r="D930" s="142"/>
    </row>
    <row r="931" spans="1:4">
      <c r="A931" s="139"/>
      <c r="B931" s="140"/>
      <c r="C931" s="141"/>
      <c r="D931" s="142"/>
    </row>
    <row r="932" spans="1:4">
      <c r="A932" s="139"/>
      <c r="B932" s="140"/>
      <c r="C932" s="141"/>
      <c r="D932" s="142"/>
    </row>
    <row r="933" spans="1:4">
      <c r="A933" s="139"/>
      <c r="B933" s="140"/>
      <c r="C933" s="141"/>
      <c r="D933" s="142"/>
    </row>
    <row r="934" spans="1:4">
      <c r="A934" s="139"/>
      <c r="B934" s="140"/>
      <c r="C934" s="141"/>
      <c r="D934" s="142"/>
    </row>
    <row r="935" spans="1:4">
      <c r="A935" s="139"/>
      <c r="B935" s="140"/>
      <c r="C935" s="141"/>
      <c r="D935" s="142"/>
    </row>
    <row r="936" spans="1:4">
      <c r="A936" s="139"/>
      <c r="B936" s="140"/>
      <c r="C936" s="141"/>
      <c r="D936" s="142"/>
    </row>
    <row r="937" spans="1:4">
      <c r="A937" s="139"/>
      <c r="B937" s="140"/>
      <c r="C937" s="141"/>
      <c r="D937" s="142"/>
    </row>
    <row r="938" spans="1:4">
      <c r="A938" s="139"/>
      <c r="B938" s="140"/>
      <c r="C938" s="141"/>
      <c r="D938" s="142"/>
    </row>
    <row r="939" spans="1:4">
      <c r="A939" s="139"/>
      <c r="B939" s="140"/>
      <c r="C939" s="141"/>
      <c r="D939" s="142"/>
    </row>
    <row r="940" spans="1:4">
      <c r="A940" s="139"/>
      <c r="B940" s="140"/>
      <c r="C940" s="141"/>
      <c r="D940" s="142"/>
    </row>
    <row r="941" spans="1:4">
      <c r="A941" s="139"/>
      <c r="B941" s="140"/>
      <c r="C941" s="141"/>
      <c r="D941" s="142"/>
    </row>
    <row r="942" spans="1:4">
      <c r="A942" s="139"/>
      <c r="B942" s="140"/>
      <c r="C942" s="141"/>
      <c r="D942" s="142"/>
    </row>
    <row r="943" spans="1:4">
      <c r="A943" s="139"/>
      <c r="B943" s="140"/>
      <c r="C943" s="141"/>
      <c r="D943" s="142"/>
    </row>
    <row r="944" spans="1:4">
      <c r="A944" s="139"/>
      <c r="B944" s="140"/>
      <c r="C944" s="141"/>
      <c r="D944" s="142"/>
    </row>
    <row r="945" spans="1:4">
      <c r="A945" s="139"/>
      <c r="B945" s="140"/>
      <c r="C945" s="141"/>
      <c r="D945" s="142"/>
    </row>
    <row r="946" spans="1:4">
      <c r="A946" s="139"/>
      <c r="B946" s="140"/>
      <c r="C946" s="141"/>
      <c r="D946" s="142"/>
    </row>
    <row r="947" spans="1:4">
      <c r="A947" s="139"/>
      <c r="B947" s="140"/>
      <c r="C947" s="141"/>
      <c r="D947" s="142"/>
    </row>
    <row r="948" spans="1:4">
      <c r="A948" s="139"/>
      <c r="B948" s="140"/>
      <c r="C948" s="141"/>
      <c r="D948" s="142"/>
    </row>
    <row r="949" spans="1:4">
      <c r="A949" s="139"/>
      <c r="B949" s="140"/>
      <c r="C949" s="141"/>
      <c r="D949" s="142"/>
    </row>
    <row r="950" spans="1:4">
      <c r="A950" s="139"/>
      <c r="B950" s="140"/>
      <c r="C950" s="141"/>
      <c r="D950" s="142"/>
    </row>
    <row r="951" spans="1:4">
      <c r="A951" s="139"/>
      <c r="B951" s="140"/>
      <c r="C951" s="141"/>
      <c r="D951" s="142"/>
    </row>
    <row r="952" spans="1:4">
      <c r="A952" s="139"/>
      <c r="B952" s="140"/>
      <c r="C952" s="141"/>
      <c r="D952" s="142"/>
    </row>
    <row r="953" spans="1:4">
      <c r="A953" s="139"/>
      <c r="B953" s="140"/>
      <c r="C953" s="141"/>
      <c r="D953" s="142"/>
    </row>
    <row r="954" spans="1:4">
      <c r="A954" s="139"/>
      <c r="B954" s="140"/>
      <c r="C954" s="141"/>
      <c r="D954" s="142"/>
    </row>
    <row r="955" spans="1:4">
      <c r="A955" s="139"/>
      <c r="B955" s="140"/>
      <c r="C955" s="141"/>
      <c r="D955" s="142"/>
    </row>
    <row r="956" spans="1:4">
      <c r="A956" s="139"/>
      <c r="B956" s="140"/>
      <c r="C956" s="141"/>
      <c r="D956" s="142"/>
    </row>
    <row r="957" spans="1:4">
      <c r="A957" s="139"/>
      <c r="B957" s="140"/>
      <c r="C957" s="141"/>
      <c r="D957" s="142"/>
    </row>
    <row r="958" spans="1:4">
      <c r="A958" s="139"/>
      <c r="B958" s="140"/>
      <c r="C958" s="141"/>
      <c r="D958" s="142"/>
    </row>
    <row r="959" spans="1:4">
      <c r="A959" s="139"/>
      <c r="B959" s="140"/>
      <c r="C959" s="141"/>
      <c r="D959" s="142"/>
    </row>
    <row r="960" spans="1:4">
      <c r="A960" s="139"/>
      <c r="B960" s="140"/>
      <c r="C960" s="141"/>
      <c r="D960" s="142"/>
    </row>
    <row r="961" spans="1:4">
      <c r="A961" s="139"/>
      <c r="B961" s="140"/>
      <c r="C961" s="141"/>
      <c r="D961" s="142"/>
    </row>
    <row r="962" spans="1:4">
      <c r="A962" s="139"/>
      <c r="B962" s="140"/>
      <c r="C962" s="141"/>
      <c r="D962" s="142"/>
    </row>
    <row r="963" spans="1:4">
      <c r="A963" s="139"/>
      <c r="B963" s="140"/>
      <c r="C963" s="141"/>
      <c r="D963" s="142"/>
    </row>
    <row r="964" spans="1:4">
      <c r="A964" s="139"/>
      <c r="B964" s="140"/>
      <c r="C964" s="141"/>
      <c r="D964" s="142"/>
    </row>
    <row r="965" spans="1:4">
      <c r="A965" s="139"/>
      <c r="B965" s="140"/>
      <c r="C965" s="141"/>
      <c r="D965" s="142"/>
    </row>
    <row r="966" spans="1:4">
      <c r="A966" s="139"/>
      <c r="B966" s="140"/>
      <c r="C966" s="141"/>
      <c r="D966" s="142"/>
    </row>
    <row r="967" spans="1:4">
      <c r="A967" s="139"/>
      <c r="B967" s="140"/>
      <c r="C967" s="141"/>
      <c r="D967" s="142"/>
    </row>
    <row r="968" spans="1:4">
      <c r="A968" s="139"/>
      <c r="B968" s="140"/>
      <c r="C968" s="141"/>
      <c r="D968" s="142"/>
    </row>
    <row r="969" spans="1:4">
      <c r="A969" s="139"/>
      <c r="B969" s="140"/>
      <c r="C969" s="141"/>
      <c r="D969" s="142"/>
    </row>
    <row r="970" spans="1:4">
      <c r="A970" s="139"/>
      <c r="B970" s="140"/>
      <c r="C970" s="141"/>
      <c r="D970" s="142"/>
    </row>
    <row r="971" spans="1:4">
      <c r="A971" s="139"/>
      <c r="B971" s="140"/>
      <c r="C971" s="141"/>
      <c r="D971" s="142"/>
    </row>
    <row r="972" spans="1:4">
      <c r="A972" s="139"/>
      <c r="B972" s="140"/>
      <c r="C972" s="141"/>
      <c r="D972" s="142"/>
    </row>
    <row r="973" spans="1:4">
      <c r="A973" s="139"/>
      <c r="B973" s="140"/>
      <c r="C973" s="141"/>
      <c r="D973" s="142"/>
    </row>
    <row r="974" spans="1:4">
      <c r="A974" s="139"/>
      <c r="B974" s="140"/>
      <c r="C974" s="141"/>
      <c r="D974" s="142"/>
    </row>
    <row r="975" spans="1:4">
      <c r="A975" s="139"/>
      <c r="B975" s="140"/>
      <c r="C975" s="141"/>
      <c r="D975" s="142"/>
    </row>
    <row r="976" spans="1:4">
      <c r="A976" s="139"/>
      <c r="B976" s="140"/>
      <c r="C976" s="141"/>
      <c r="D976" s="142"/>
    </row>
    <row r="977" spans="1:4">
      <c r="A977" s="139"/>
      <c r="B977" s="140"/>
      <c r="C977" s="141"/>
      <c r="D977" s="142"/>
    </row>
    <row r="978" spans="1:4">
      <c r="A978" s="139"/>
      <c r="B978" s="140"/>
      <c r="C978" s="141"/>
      <c r="D978" s="142"/>
    </row>
    <row r="979" spans="1:4">
      <c r="A979" s="139"/>
      <c r="B979" s="140"/>
      <c r="C979" s="141"/>
      <c r="D979" s="142"/>
    </row>
    <row r="980" spans="1:4">
      <c r="A980" s="139"/>
      <c r="B980" s="140"/>
      <c r="C980" s="141"/>
      <c r="D980" s="142"/>
    </row>
    <row r="981" spans="1:4">
      <c r="A981" s="139"/>
      <c r="B981" s="140"/>
      <c r="C981" s="141"/>
      <c r="D981" s="142"/>
    </row>
    <row r="982" spans="1:4">
      <c r="A982" s="139"/>
      <c r="B982" s="140"/>
      <c r="C982" s="141"/>
      <c r="D982" s="142"/>
    </row>
    <row r="983" spans="1:4">
      <c r="A983" s="139"/>
      <c r="B983" s="140"/>
      <c r="C983" s="141"/>
      <c r="D983" s="142"/>
    </row>
    <row r="984" spans="1:4">
      <c r="A984" s="139"/>
      <c r="B984" s="140"/>
      <c r="C984" s="141"/>
      <c r="D984" s="142"/>
    </row>
    <row r="985" spans="1:4">
      <c r="A985" s="139"/>
      <c r="B985" s="140"/>
      <c r="C985" s="141"/>
      <c r="D985" s="142"/>
    </row>
    <row r="986" spans="1:4">
      <c r="A986" s="139"/>
      <c r="B986" s="140"/>
      <c r="C986" s="141"/>
      <c r="D986" s="142"/>
    </row>
    <row r="987" spans="1:4">
      <c r="A987" s="139"/>
      <c r="B987" s="140"/>
      <c r="C987" s="141"/>
      <c r="D987" s="142"/>
    </row>
    <row r="988" spans="1:4">
      <c r="A988" s="139"/>
      <c r="B988" s="140"/>
      <c r="C988" s="141"/>
      <c r="D988" s="142"/>
    </row>
    <row r="989" spans="1:4">
      <c r="A989" s="139"/>
      <c r="B989" s="140"/>
      <c r="C989" s="141"/>
      <c r="D989" s="142"/>
    </row>
    <row r="990" spans="1:4">
      <c r="A990" s="139"/>
      <c r="B990" s="140"/>
      <c r="C990" s="141"/>
      <c r="D990" s="142"/>
    </row>
    <row r="991" spans="1:4">
      <c r="A991" s="139"/>
      <c r="B991" s="140"/>
      <c r="C991" s="141"/>
      <c r="D991" s="142"/>
    </row>
    <row r="992" spans="1:4">
      <c r="A992" s="139"/>
      <c r="B992" s="140"/>
      <c r="C992" s="141"/>
      <c r="D992" s="142"/>
    </row>
    <row r="993" spans="1:4">
      <c r="A993" s="139"/>
      <c r="B993" s="140"/>
      <c r="C993" s="141"/>
      <c r="D993" s="142"/>
    </row>
    <row r="994" spans="1:4">
      <c r="A994" s="139"/>
      <c r="B994" s="140"/>
      <c r="C994" s="141"/>
      <c r="D994" s="142"/>
    </row>
    <row r="995" spans="1:4">
      <c r="A995" s="139"/>
      <c r="B995" s="140"/>
      <c r="C995" s="141"/>
      <c r="D995" s="142"/>
    </row>
    <row r="996" spans="1:4">
      <c r="A996" s="139"/>
      <c r="B996" s="140"/>
      <c r="C996" s="141"/>
      <c r="D996" s="142"/>
    </row>
    <row r="997" spans="1:4">
      <c r="A997" s="139"/>
      <c r="B997" s="140"/>
      <c r="C997" s="141"/>
      <c r="D997" s="142"/>
    </row>
    <row r="998" spans="1:4">
      <c r="A998" s="139"/>
      <c r="B998" s="140"/>
      <c r="C998" s="141"/>
      <c r="D998" s="142"/>
    </row>
    <row r="999" spans="1:4">
      <c r="A999" s="139"/>
      <c r="B999" s="140"/>
      <c r="C999" s="141"/>
      <c r="D999" s="142"/>
    </row>
    <row r="1000" spans="1:4">
      <c r="A1000" s="139"/>
      <c r="B1000" s="140"/>
      <c r="C1000" s="141"/>
      <c r="D1000" s="142"/>
    </row>
    <row r="1001" spans="1:4">
      <c r="A1001" s="139"/>
      <c r="B1001" s="140"/>
      <c r="C1001" s="141"/>
      <c r="D1001" s="142"/>
    </row>
    <row r="1002" spans="1:4">
      <c r="A1002" s="139"/>
      <c r="B1002" s="140"/>
      <c r="C1002" s="141"/>
      <c r="D1002" s="142"/>
    </row>
    <row r="1003" spans="1:4">
      <c r="A1003" s="139"/>
      <c r="B1003" s="140"/>
      <c r="C1003" s="141"/>
      <c r="D1003" s="142"/>
    </row>
    <row r="1004" spans="1:4">
      <c r="A1004" s="139"/>
      <c r="B1004" s="140"/>
      <c r="C1004" s="141"/>
      <c r="D1004" s="142"/>
    </row>
    <row r="1005" spans="1:4">
      <c r="A1005" s="139"/>
      <c r="B1005" s="140"/>
      <c r="C1005" s="141"/>
      <c r="D1005" s="142"/>
    </row>
    <row r="1006" spans="1:4">
      <c r="A1006" s="139"/>
      <c r="B1006" s="140"/>
      <c r="C1006" s="141"/>
      <c r="D1006" s="142"/>
    </row>
    <row r="1007" spans="1:4">
      <c r="A1007" s="139"/>
      <c r="B1007" s="140"/>
      <c r="C1007" s="141"/>
      <c r="D1007" s="142"/>
    </row>
    <row r="1008" spans="1:4">
      <c r="A1008" s="139"/>
      <c r="B1008" s="140"/>
      <c r="C1008" s="141"/>
      <c r="D1008" s="142"/>
    </row>
    <row r="1009" spans="1:4">
      <c r="A1009" s="139"/>
      <c r="B1009" s="140"/>
      <c r="C1009" s="141"/>
      <c r="D1009" s="142"/>
    </row>
    <row r="1010" spans="1:4">
      <c r="A1010" s="139"/>
      <c r="B1010" s="140"/>
      <c r="C1010" s="141"/>
      <c r="D1010" s="142"/>
    </row>
    <row r="1011" spans="1:4">
      <c r="A1011" s="139"/>
      <c r="B1011" s="140"/>
      <c r="C1011" s="141"/>
      <c r="D1011" s="142"/>
    </row>
    <row r="1012" spans="1:4">
      <c r="A1012" s="139"/>
      <c r="B1012" s="140"/>
      <c r="C1012" s="141"/>
      <c r="D1012" s="142"/>
    </row>
    <row r="1013" spans="1:4">
      <c r="A1013" s="139"/>
      <c r="B1013" s="140"/>
      <c r="C1013" s="141"/>
      <c r="D1013" s="142"/>
    </row>
    <row r="1014" spans="1:4">
      <c r="A1014" s="139"/>
      <c r="B1014" s="140"/>
      <c r="C1014" s="141"/>
      <c r="D1014" s="142"/>
    </row>
    <row r="1015" spans="1:4">
      <c r="A1015" s="139"/>
      <c r="B1015" s="140"/>
      <c r="C1015" s="141"/>
      <c r="D1015" s="142"/>
    </row>
    <row r="1016" spans="1:4">
      <c r="A1016" s="139"/>
      <c r="B1016" s="140"/>
      <c r="C1016" s="141"/>
      <c r="D1016" s="142"/>
    </row>
    <row r="1017" spans="1:4">
      <c r="A1017" s="139"/>
      <c r="B1017" s="140"/>
      <c r="C1017" s="141"/>
      <c r="D1017" s="142"/>
    </row>
    <row r="1018" spans="1:4">
      <c r="A1018" s="139"/>
      <c r="B1018" s="140"/>
      <c r="C1018" s="141"/>
      <c r="D1018" s="142"/>
    </row>
    <row r="1019" spans="1:4">
      <c r="A1019" s="139"/>
      <c r="B1019" s="140"/>
      <c r="C1019" s="141"/>
      <c r="D1019" s="142"/>
    </row>
    <row r="1020" spans="1:4">
      <c r="A1020" s="139"/>
      <c r="B1020" s="140"/>
      <c r="C1020" s="141"/>
      <c r="D1020" s="142"/>
    </row>
    <row r="1021" spans="1:4">
      <c r="A1021" s="139"/>
      <c r="B1021" s="140"/>
      <c r="C1021" s="141"/>
      <c r="D1021" s="142"/>
    </row>
    <row r="1022" spans="1:4">
      <c r="A1022" s="139"/>
      <c r="B1022" s="140"/>
      <c r="C1022" s="141"/>
      <c r="D1022" s="142"/>
    </row>
    <row r="1023" spans="1:4">
      <c r="A1023" s="139"/>
      <c r="B1023" s="140"/>
      <c r="C1023" s="141"/>
      <c r="D1023" s="142"/>
    </row>
    <row r="1024" spans="1:4">
      <c r="A1024" s="139"/>
      <c r="B1024" s="140"/>
      <c r="C1024" s="141"/>
      <c r="D1024" s="142"/>
    </row>
    <row r="1025" spans="1:4">
      <c r="A1025" s="139"/>
      <c r="B1025" s="140"/>
      <c r="C1025" s="141"/>
      <c r="D1025" s="142"/>
    </row>
    <row r="1026" spans="1:4">
      <c r="A1026" s="139"/>
      <c r="B1026" s="140"/>
      <c r="C1026" s="141"/>
      <c r="D1026" s="142"/>
    </row>
    <row r="1027" spans="1:4">
      <c r="A1027" s="139"/>
      <c r="B1027" s="140"/>
      <c r="C1027" s="141"/>
      <c r="D1027" s="142"/>
    </row>
    <row r="1028" spans="1:4">
      <c r="A1028" s="139"/>
      <c r="B1028" s="140"/>
      <c r="C1028" s="141"/>
      <c r="D1028" s="142"/>
    </row>
    <row r="1029" spans="1:4">
      <c r="A1029" s="139"/>
      <c r="B1029" s="140"/>
      <c r="C1029" s="141"/>
      <c r="D1029" s="142"/>
    </row>
    <row r="1030" spans="1:4">
      <c r="A1030" s="139"/>
      <c r="B1030" s="140"/>
      <c r="C1030" s="141"/>
      <c r="D1030" s="142"/>
    </row>
    <row r="1031" spans="1:4">
      <c r="A1031" s="139"/>
      <c r="B1031" s="140"/>
      <c r="C1031" s="141"/>
      <c r="D1031" s="142"/>
    </row>
    <row r="1032" spans="1:4">
      <c r="A1032" s="139"/>
      <c r="B1032" s="140"/>
      <c r="C1032" s="141"/>
      <c r="D1032" s="142"/>
    </row>
    <row r="1033" spans="1:4">
      <c r="A1033" s="139"/>
      <c r="B1033" s="140"/>
      <c r="C1033" s="141"/>
      <c r="D1033" s="142"/>
    </row>
    <row r="1034" spans="1:4">
      <c r="A1034" s="139"/>
      <c r="B1034" s="140"/>
      <c r="C1034" s="141"/>
      <c r="D1034" s="142"/>
    </row>
    <row r="1035" spans="1:4">
      <c r="A1035" s="139"/>
      <c r="B1035" s="140"/>
      <c r="C1035" s="141"/>
      <c r="D1035" s="142"/>
    </row>
    <row r="1036" spans="1:4">
      <c r="A1036" s="139"/>
      <c r="B1036" s="140"/>
      <c r="C1036" s="141"/>
      <c r="D1036" s="142"/>
    </row>
    <row r="1037" spans="1:4">
      <c r="A1037" s="139"/>
      <c r="B1037" s="140"/>
      <c r="C1037" s="141"/>
      <c r="D1037" s="142"/>
    </row>
    <row r="1038" spans="1:4">
      <c r="A1038" s="139"/>
      <c r="B1038" s="140"/>
      <c r="C1038" s="141"/>
      <c r="D1038" s="142"/>
    </row>
    <row r="1039" spans="1:4">
      <c r="A1039" s="139"/>
      <c r="B1039" s="140"/>
      <c r="C1039" s="141"/>
      <c r="D1039" s="142"/>
    </row>
    <row r="1040" spans="1:4">
      <c r="A1040" s="139"/>
      <c r="B1040" s="140"/>
      <c r="C1040" s="141"/>
      <c r="D1040" s="142"/>
    </row>
    <row r="1041" spans="1:4">
      <c r="A1041" s="139"/>
      <c r="B1041" s="140"/>
      <c r="C1041" s="141"/>
      <c r="D1041" s="142"/>
    </row>
    <row r="1042" spans="1:4">
      <c r="A1042" s="139"/>
      <c r="B1042" s="140"/>
      <c r="C1042" s="141"/>
      <c r="D1042" s="142"/>
    </row>
    <row r="1043" spans="1:4">
      <c r="A1043" s="139"/>
      <c r="B1043" s="140"/>
      <c r="C1043" s="141"/>
      <c r="D1043" s="142"/>
    </row>
    <row r="1044" spans="1:4">
      <c r="A1044" s="139"/>
      <c r="B1044" s="140"/>
      <c r="C1044" s="141"/>
      <c r="D1044" s="142"/>
    </row>
    <row r="1045" spans="1:4">
      <c r="A1045" s="139"/>
      <c r="B1045" s="140"/>
      <c r="C1045" s="141"/>
      <c r="D1045" s="142"/>
    </row>
    <row r="1046" spans="1:4">
      <c r="A1046" s="139"/>
      <c r="B1046" s="140"/>
      <c r="C1046" s="141"/>
      <c r="D1046" s="142"/>
    </row>
    <row r="1047" spans="1:4">
      <c r="A1047" s="139"/>
      <c r="B1047" s="140"/>
      <c r="C1047" s="141"/>
      <c r="D1047" s="142"/>
    </row>
    <row r="1048" spans="1:4">
      <c r="A1048" s="139"/>
      <c r="B1048" s="140"/>
      <c r="C1048" s="141"/>
      <c r="D1048" s="142"/>
    </row>
    <row r="1049" spans="1:4">
      <c r="A1049" s="139"/>
      <c r="B1049" s="140"/>
      <c r="C1049" s="141"/>
      <c r="D1049" s="142"/>
    </row>
    <row r="1050" spans="1:4">
      <c r="A1050" s="139"/>
      <c r="B1050" s="140"/>
      <c r="C1050" s="141"/>
      <c r="D1050" s="142"/>
    </row>
    <row r="1051" spans="1:4">
      <c r="A1051" s="139"/>
      <c r="B1051" s="140"/>
      <c r="C1051" s="141"/>
      <c r="D1051" s="142"/>
    </row>
    <row r="1052" spans="1:4">
      <c r="A1052" s="139"/>
      <c r="B1052" s="140"/>
      <c r="C1052" s="141"/>
      <c r="D1052" s="142"/>
    </row>
    <row r="1053" spans="1:4">
      <c r="A1053" s="139"/>
      <c r="B1053" s="140"/>
      <c r="C1053" s="141"/>
      <c r="D1053" s="142"/>
    </row>
    <row r="1054" spans="1:4">
      <c r="A1054" s="139"/>
      <c r="B1054" s="140"/>
      <c r="C1054" s="141"/>
      <c r="D1054" s="142"/>
    </row>
    <row r="1055" spans="1:4">
      <c r="A1055" s="139"/>
      <c r="B1055" s="140"/>
      <c r="C1055" s="141"/>
      <c r="D1055" s="142"/>
    </row>
    <row r="1056" spans="1:4">
      <c r="A1056" s="139"/>
      <c r="B1056" s="140"/>
      <c r="C1056" s="141"/>
      <c r="D1056" s="142"/>
    </row>
    <row r="1057" spans="1:4">
      <c r="A1057" s="139"/>
      <c r="B1057" s="140"/>
      <c r="C1057" s="141"/>
      <c r="D1057" s="142"/>
    </row>
    <row r="1058" spans="1:4">
      <c r="A1058" s="139"/>
      <c r="B1058" s="140"/>
      <c r="C1058" s="141"/>
      <c r="D1058" s="142"/>
    </row>
    <row r="1059" spans="1:4">
      <c r="A1059" s="139"/>
      <c r="B1059" s="140"/>
      <c r="C1059" s="141"/>
      <c r="D1059" s="142"/>
    </row>
    <row r="1060" spans="1:4">
      <c r="A1060" s="139"/>
      <c r="B1060" s="140"/>
      <c r="C1060" s="141"/>
      <c r="D1060" s="142"/>
    </row>
    <row r="1061" spans="1:4">
      <c r="A1061" s="139"/>
      <c r="B1061" s="140"/>
      <c r="C1061" s="141"/>
      <c r="D1061" s="142"/>
    </row>
    <row r="1062" spans="1:4">
      <c r="A1062" s="139"/>
      <c r="B1062" s="140"/>
      <c r="C1062" s="141"/>
      <c r="D1062" s="142"/>
    </row>
    <row r="1063" spans="1:4">
      <c r="A1063" s="139"/>
      <c r="B1063" s="140"/>
      <c r="C1063" s="141"/>
      <c r="D1063" s="142"/>
    </row>
    <row r="1064" spans="1:4">
      <c r="A1064" s="139"/>
      <c r="B1064" s="140"/>
      <c r="C1064" s="141"/>
      <c r="D1064" s="142"/>
    </row>
    <row r="1065" spans="1:4">
      <c r="A1065" s="139"/>
      <c r="B1065" s="140"/>
      <c r="C1065" s="141"/>
      <c r="D1065" s="142"/>
    </row>
    <row r="1066" spans="1:4">
      <c r="A1066" s="139"/>
      <c r="B1066" s="140"/>
      <c r="C1066" s="141"/>
      <c r="D1066" s="142"/>
    </row>
    <row r="1067" spans="1:4">
      <c r="A1067" s="139"/>
      <c r="B1067" s="140"/>
      <c r="C1067" s="141"/>
      <c r="D1067" s="142"/>
    </row>
    <row r="1068" spans="1:4">
      <c r="A1068" s="139"/>
      <c r="B1068" s="140"/>
      <c r="C1068" s="141"/>
      <c r="D1068" s="142"/>
    </row>
    <row r="1069" spans="1:4">
      <c r="A1069" s="139"/>
      <c r="B1069" s="140"/>
      <c r="C1069" s="141"/>
      <c r="D1069" s="142"/>
    </row>
    <row r="1070" spans="1:4">
      <c r="A1070" s="139"/>
      <c r="B1070" s="140"/>
      <c r="C1070" s="141"/>
      <c r="D1070" s="142"/>
    </row>
    <row r="1071" spans="1:4">
      <c r="A1071" s="139"/>
      <c r="B1071" s="140"/>
      <c r="C1071" s="141"/>
      <c r="D1071" s="142"/>
    </row>
    <row r="1072" spans="1:4">
      <c r="A1072" s="139"/>
      <c r="B1072" s="140"/>
      <c r="C1072" s="141"/>
      <c r="D1072" s="142"/>
    </row>
    <row r="1073" spans="1:4">
      <c r="A1073" s="139"/>
      <c r="B1073" s="140"/>
      <c r="C1073" s="141"/>
      <c r="D1073" s="142"/>
    </row>
    <row r="1074" spans="1:4">
      <c r="A1074" s="139"/>
      <c r="B1074" s="140"/>
      <c r="C1074" s="141"/>
      <c r="D1074" s="142"/>
    </row>
    <row r="1075" spans="1:4">
      <c r="A1075" s="139"/>
      <c r="B1075" s="140"/>
      <c r="C1075" s="141"/>
      <c r="D1075" s="142"/>
    </row>
    <row r="1076" spans="1:4">
      <c r="A1076" s="139"/>
      <c r="B1076" s="140"/>
      <c r="C1076" s="141"/>
      <c r="D1076" s="142"/>
    </row>
    <row r="1077" spans="1:4">
      <c r="A1077" s="139"/>
      <c r="B1077" s="140"/>
      <c r="C1077" s="141"/>
      <c r="D1077" s="142"/>
    </row>
    <row r="1078" spans="1:4">
      <c r="A1078" s="139"/>
      <c r="B1078" s="140"/>
      <c r="C1078" s="141"/>
      <c r="D1078" s="142"/>
    </row>
    <row r="1079" spans="1:4">
      <c r="A1079" s="139"/>
      <c r="B1079" s="140"/>
      <c r="C1079" s="141"/>
      <c r="D1079" s="142"/>
    </row>
    <row r="1080" spans="1:4">
      <c r="A1080" s="139"/>
      <c r="B1080" s="140"/>
      <c r="C1080" s="141"/>
      <c r="D1080" s="142"/>
    </row>
    <row r="1081" spans="1:4">
      <c r="A1081" s="139"/>
      <c r="B1081" s="140"/>
      <c r="C1081" s="141"/>
      <c r="D1081" s="142"/>
    </row>
    <row r="1082" spans="1:4">
      <c r="A1082" s="139"/>
      <c r="B1082" s="140"/>
      <c r="C1082" s="141"/>
      <c r="D1082" s="142"/>
    </row>
    <row r="1083" spans="1:4">
      <c r="A1083" s="139"/>
      <c r="B1083" s="140"/>
      <c r="C1083" s="141"/>
      <c r="D1083" s="142"/>
    </row>
    <row r="1084" spans="1:4">
      <c r="A1084" s="139"/>
      <c r="B1084" s="140"/>
      <c r="C1084" s="141"/>
      <c r="D1084" s="142"/>
    </row>
    <row r="1085" spans="1:4">
      <c r="A1085" s="139"/>
      <c r="B1085" s="140"/>
      <c r="C1085" s="141"/>
      <c r="D1085" s="142"/>
    </row>
    <row r="1086" spans="1:4">
      <c r="A1086" s="139"/>
      <c r="B1086" s="140"/>
      <c r="C1086" s="141"/>
      <c r="D1086" s="142"/>
    </row>
    <row r="1087" spans="1:4">
      <c r="A1087" s="139"/>
      <c r="B1087" s="140"/>
      <c r="C1087" s="141"/>
      <c r="D1087" s="142"/>
    </row>
    <row r="1088" spans="1:4">
      <c r="A1088" s="139"/>
      <c r="B1088" s="140"/>
      <c r="C1088" s="141"/>
      <c r="D1088" s="142"/>
    </row>
    <row r="1089" spans="1:4">
      <c r="A1089" s="139"/>
      <c r="B1089" s="140"/>
      <c r="C1089" s="141"/>
      <c r="D1089" s="142"/>
    </row>
    <row r="1090" spans="1:4">
      <c r="A1090" s="139"/>
      <c r="B1090" s="140"/>
      <c r="C1090" s="141"/>
      <c r="D1090" s="142"/>
    </row>
    <row r="1091" spans="1:4">
      <c r="A1091" s="139"/>
      <c r="B1091" s="140"/>
      <c r="C1091" s="141"/>
      <c r="D1091" s="142"/>
    </row>
    <row r="1092" spans="1:4">
      <c r="A1092" s="139"/>
      <c r="B1092" s="140"/>
      <c r="C1092" s="141"/>
      <c r="D1092" s="142"/>
    </row>
    <row r="1093" spans="1:4">
      <c r="A1093" s="139"/>
      <c r="B1093" s="140"/>
      <c r="C1093" s="141"/>
      <c r="D1093" s="142"/>
    </row>
    <row r="1094" spans="1:4">
      <c r="A1094" s="139"/>
      <c r="B1094" s="140"/>
      <c r="C1094" s="141"/>
      <c r="D1094" s="142"/>
    </row>
    <row r="1095" spans="1:4">
      <c r="A1095" s="139"/>
      <c r="B1095" s="140"/>
      <c r="C1095" s="141"/>
      <c r="D1095" s="142"/>
    </row>
    <row r="1096" spans="1:4">
      <c r="A1096" s="139"/>
      <c r="B1096" s="140"/>
      <c r="C1096" s="141"/>
      <c r="D1096" s="142"/>
    </row>
    <row r="1097" spans="1:4">
      <c r="A1097" s="139"/>
      <c r="B1097" s="140"/>
      <c r="C1097" s="141"/>
      <c r="D1097" s="142"/>
    </row>
    <row r="1098" spans="1:4">
      <c r="A1098" s="139"/>
      <c r="B1098" s="140"/>
      <c r="C1098" s="141"/>
      <c r="D1098" s="142"/>
    </row>
    <row r="1099" spans="1:4">
      <c r="A1099" s="139"/>
      <c r="B1099" s="140"/>
      <c r="C1099" s="141"/>
      <c r="D1099" s="142"/>
    </row>
    <row r="1100" spans="1:4">
      <c r="A1100" s="139"/>
      <c r="B1100" s="140"/>
      <c r="C1100" s="141"/>
      <c r="D1100" s="142"/>
    </row>
    <row r="1101" spans="1:4">
      <c r="A1101" s="139"/>
      <c r="B1101" s="140"/>
      <c r="C1101" s="141"/>
      <c r="D1101" s="142"/>
    </row>
    <row r="1102" spans="1:4">
      <c r="A1102" s="139"/>
      <c r="B1102" s="140"/>
      <c r="C1102" s="141"/>
      <c r="D1102" s="142"/>
    </row>
    <row r="1103" spans="1:4">
      <c r="A1103" s="139"/>
      <c r="B1103" s="140"/>
      <c r="C1103" s="141"/>
      <c r="D1103" s="142"/>
    </row>
    <row r="1104" spans="1:4">
      <c r="A1104" s="139"/>
      <c r="B1104" s="140"/>
      <c r="C1104" s="141"/>
      <c r="D1104" s="142"/>
    </row>
    <row r="1105" spans="1:4">
      <c r="A1105" s="139"/>
      <c r="B1105" s="140"/>
      <c r="C1105" s="141"/>
      <c r="D1105" s="142"/>
    </row>
    <row r="1106" spans="1:4">
      <c r="A1106" s="139"/>
      <c r="B1106" s="140"/>
      <c r="C1106" s="141"/>
      <c r="D1106" s="142"/>
    </row>
    <row r="1107" spans="1:4">
      <c r="A1107" s="139"/>
      <c r="B1107" s="140"/>
      <c r="C1107" s="141"/>
      <c r="D1107" s="142"/>
    </row>
    <row r="1108" spans="1:4">
      <c r="A1108" s="139"/>
      <c r="B1108" s="140"/>
      <c r="C1108" s="141"/>
      <c r="D1108" s="142"/>
    </row>
    <row r="1109" spans="1:4">
      <c r="A1109" s="139"/>
      <c r="B1109" s="140"/>
      <c r="C1109" s="141"/>
      <c r="D1109" s="142"/>
    </row>
    <row r="1110" spans="1:4">
      <c r="A1110" s="139"/>
      <c r="B1110" s="140"/>
      <c r="C1110" s="141"/>
      <c r="D1110" s="142"/>
    </row>
    <row r="1111" spans="1:4">
      <c r="A1111" s="139"/>
      <c r="B1111" s="140"/>
      <c r="C1111" s="141"/>
      <c r="D1111" s="142"/>
    </row>
    <row r="1112" spans="1:4">
      <c r="A1112" s="139"/>
      <c r="B1112" s="140"/>
      <c r="C1112" s="141"/>
      <c r="D1112" s="142"/>
    </row>
    <row r="1113" spans="1:4">
      <c r="A1113" s="139"/>
      <c r="B1113" s="140"/>
      <c r="C1113" s="141"/>
      <c r="D1113" s="142"/>
    </row>
    <row r="1114" spans="1:4">
      <c r="A1114" s="139"/>
      <c r="B1114" s="140"/>
      <c r="C1114" s="141"/>
      <c r="D1114" s="142"/>
    </row>
    <row r="1115" spans="1:4">
      <c r="A1115" s="139"/>
      <c r="B1115" s="140"/>
      <c r="C1115" s="141"/>
      <c r="D1115" s="142"/>
    </row>
    <row r="1116" spans="1:4">
      <c r="A1116" s="139"/>
      <c r="B1116" s="140"/>
      <c r="C1116" s="141"/>
      <c r="D1116" s="142"/>
    </row>
    <row r="1117" spans="1:4">
      <c r="A1117" s="139"/>
      <c r="B1117" s="140"/>
      <c r="C1117" s="141"/>
      <c r="D1117" s="142"/>
    </row>
    <row r="1118" spans="1:4">
      <c r="A1118" s="139"/>
      <c r="B1118" s="140"/>
      <c r="C1118" s="141"/>
      <c r="D1118" s="142"/>
    </row>
    <row r="1119" spans="1:4">
      <c r="A1119" s="139"/>
      <c r="B1119" s="140"/>
      <c r="C1119" s="141"/>
      <c r="D1119" s="142"/>
    </row>
    <row r="1120" spans="1:4">
      <c r="A1120" s="139"/>
      <c r="B1120" s="140"/>
      <c r="C1120" s="141"/>
      <c r="D1120" s="142"/>
    </row>
    <row r="1121" spans="1:4">
      <c r="A1121" s="139"/>
      <c r="B1121" s="140"/>
      <c r="C1121" s="141"/>
      <c r="D1121" s="142"/>
    </row>
    <row r="1122" spans="1:4">
      <c r="A1122" s="139"/>
      <c r="B1122" s="140"/>
      <c r="C1122" s="141"/>
      <c r="D1122" s="142"/>
    </row>
    <row r="1123" spans="1:4">
      <c r="A1123" s="139"/>
      <c r="B1123" s="140"/>
      <c r="C1123" s="141"/>
      <c r="D1123" s="142"/>
    </row>
    <row r="1124" spans="1:4">
      <c r="A1124" s="139"/>
      <c r="B1124" s="140"/>
      <c r="C1124" s="141"/>
      <c r="D1124" s="142"/>
    </row>
    <row r="1125" spans="1:4">
      <c r="A1125" s="139"/>
      <c r="B1125" s="140"/>
      <c r="C1125" s="141"/>
      <c r="D1125" s="142"/>
    </row>
    <row r="1126" spans="1:4">
      <c r="A1126" s="139"/>
      <c r="B1126" s="140"/>
      <c r="C1126" s="141"/>
      <c r="D1126" s="142"/>
    </row>
    <row r="1127" spans="1:4">
      <c r="A1127" s="139"/>
      <c r="B1127" s="140"/>
      <c r="C1127" s="141"/>
      <c r="D1127" s="142"/>
    </row>
    <row r="1128" spans="1:4">
      <c r="A1128" s="139"/>
      <c r="B1128" s="140"/>
      <c r="C1128" s="141"/>
      <c r="D1128" s="142"/>
    </row>
    <row r="1129" spans="1:4">
      <c r="A1129" s="139"/>
      <c r="B1129" s="140"/>
      <c r="C1129" s="141"/>
      <c r="D1129" s="142"/>
    </row>
    <row r="1130" spans="1:4">
      <c r="A1130" s="139"/>
      <c r="B1130" s="140"/>
      <c r="C1130" s="141"/>
      <c r="D1130" s="142"/>
    </row>
    <row r="1131" spans="1:4">
      <c r="A1131" s="139"/>
      <c r="B1131" s="140"/>
      <c r="C1131" s="141"/>
      <c r="D1131" s="142"/>
    </row>
    <row r="1132" spans="1:4">
      <c r="A1132" s="139"/>
      <c r="B1132" s="140"/>
      <c r="C1132" s="141"/>
      <c r="D1132" s="142"/>
    </row>
    <row r="1133" spans="1:4">
      <c r="A1133" s="139"/>
      <c r="B1133" s="140"/>
      <c r="C1133" s="141"/>
      <c r="D1133" s="142"/>
    </row>
    <row r="1134" spans="1:4">
      <c r="A1134" s="139"/>
      <c r="B1134" s="140"/>
      <c r="C1134" s="141"/>
      <c r="D1134" s="142"/>
    </row>
    <row r="1135" spans="1:4">
      <c r="A1135" s="139"/>
      <c r="B1135" s="140"/>
      <c r="C1135" s="141"/>
      <c r="D1135" s="142"/>
    </row>
    <row r="1136" spans="1:4">
      <c r="A1136" s="139"/>
      <c r="B1136" s="140"/>
      <c r="C1136" s="141"/>
      <c r="D1136" s="142"/>
    </row>
    <row r="1137" spans="1:4">
      <c r="A1137" s="139"/>
      <c r="B1137" s="140"/>
      <c r="C1137" s="141"/>
      <c r="D1137" s="142"/>
    </row>
    <row r="1138" spans="1:4">
      <c r="A1138" s="139"/>
      <c r="B1138" s="140"/>
      <c r="C1138" s="141"/>
      <c r="D1138" s="142"/>
    </row>
    <row r="1139" spans="1:4">
      <c r="A1139" s="139"/>
      <c r="B1139" s="140"/>
      <c r="C1139" s="141"/>
      <c r="D1139" s="142"/>
    </row>
    <row r="1140" spans="1:4">
      <c r="A1140" s="139"/>
      <c r="B1140" s="140"/>
      <c r="C1140" s="141"/>
      <c r="D1140" s="142"/>
    </row>
    <row r="1141" spans="1:4">
      <c r="A1141" s="139"/>
      <c r="B1141" s="140"/>
      <c r="C1141" s="141"/>
      <c r="D1141" s="142"/>
    </row>
    <row r="1142" spans="1:4">
      <c r="A1142" s="139"/>
      <c r="B1142" s="140"/>
      <c r="C1142" s="141"/>
      <c r="D1142" s="142"/>
    </row>
    <row r="1143" spans="1:4">
      <c r="A1143" s="139"/>
      <c r="B1143" s="140"/>
      <c r="C1143" s="141"/>
      <c r="D1143" s="142"/>
    </row>
    <row r="1144" spans="1:4">
      <c r="A1144" s="139"/>
      <c r="B1144" s="140"/>
      <c r="C1144" s="141"/>
      <c r="D1144" s="142"/>
    </row>
    <row r="1145" spans="1:4">
      <c r="A1145" s="139"/>
      <c r="B1145" s="140"/>
      <c r="C1145" s="141"/>
      <c r="D1145" s="142"/>
    </row>
    <row r="1146" spans="1:4">
      <c r="A1146" s="139"/>
      <c r="B1146" s="140"/>
      <c r="C1146" s="141"/>
      <c r="D1146" s="142"/>
    </row>
    <row r="1147" spans="1:4">
      <c r="A1147" s="139"/>
      <c r="B1147" s="140"/>
      <c r="C1147" s="141"/>
      <c r="D1147" s="142"/>
    </row>
    <row r="1148" spans="1:4">
      <c r="A1148" s="139"/>
      <c r="B1148" s="140"/>
      <c r="C1148" s="141"/>
      <c r="D1148" s="142"/>
    </row>
    <row r="1149" spans="1:4">
      <c r="A1149" s="139"/>
      <c r="B1149" s="140"/>
      <c r="C1149" s="141"/>
      <c r="D1149" s="142"/>
    </row>
    <row r="1150" spans="1:4">
      <c r="A1150" s="139"/>
      <c r="B1150" s="140"/>
      <c r="C1150" s="141"/>
      <c r="D1150" s="142"/>
    </row>
    <row r="1151" spans="1:4">
      <c r="A1151" s="139"/>
      <c r="B1151" s="140"/>
      <c r="C1151" s="141"/>
      <c r="D1151" s="142"/>
    </row>
    <row r="1152" spans="1:4">
      <c r="A1152" s="139"/>
      <c r="B1152" s="140"/>
      <c r="C1152" s="141"/>
      <c r="D1152" s="142"/>
    </row>
    <row r="1153" spans="1:4">
      <c r="A1153" s="139"/>
      <c r="B1153" s="140"/>
      <c r="C1153" s="141"/>
      <c r="D1153" s="142"/>
    </row>
    <row r="1154" spans="1:4">
      <c r="A1154" s="139"/>
      <c r="B1154" s="140"/>
      <c r="C1154" s="141"/>
      <c r="D1154" s="142"/>
    </row>
    <row r="1155" spans="1:4">
      <c r="A1155" s="139"/>
      <c r="B1155" s="140"/>
      <c r="C1155" s="141"/>
      <c r="D1155" s="142"/>
    </row>
    <row r="1156" spans="1:4">
      <c r="A1156" s="139"/>
      <c r="B1156" s="140"/>
      <c r="C1156" s="141"/>
      <c r="D1156" s="142"/>
    </row>
    <row r="1157" spans="1:4">
      <c r="A1157" s="139"/>
      <c r="B1157" s="140"/>
      <c r="C1157" s="141"/>
      <c r="D1157" s="142"/>
    </row>
    <row r="1158" spans="1:4">
      <c r="A1158" s="139"/>
      <c r="B1158" s="140"/>
      <c r="C1158" s="141"/>
      <c r="D1158" s="142"/>
    </row>
    <row r="1159" spans="1:4">
      <c r="A1159" s="139"/>
      <c r="B1159" s="140"/>
      <c r="C1159" s="141"/>
      <c r="D1159" s="142"/>
    </row>
    <row r="1160" spans="1:4">
      <c r="A1160" s="139"/>
      <c r="B1160" s="140"/>
      <c r="C1160" s="141"/>
      <c r="D1160" s="142"/>
    </row>
    <row r="1161" spans="1:4">
      <c r="A1161" s="139"/>
      <c r="B1161" s="140"/>
      <c r="C1161" s="141"/>
      <c r="D1161" s="142"/>
    </row>
    <row r="1162" spans="1:4">
      <c r="A1162" s="139"/>
      <c r="B1162" s="140"/>
      <c r="C1162" s="141"/>
      <c r="D1162" s="142"/>
    </row>
    <row r="1163" spans="1:4">
      <c r="A1163" s="139"/>
      <c r="B1163" s="140"/>
      <c r="C1163" s="141"/>
      <c r="D1163" s="142"/>
    </row>
    <row r="1164" spans="1:4">
      <c r="A1164" s="139"/>
      <c r="B1164" s="140"/>
      <c r="C1164" s="141"/>
      <c r="D1164" s="142"/>
    </row>
    <row r="1165" spans="1:4">
      <c r="A1165" s="139"/>
      <c r="B1165" s="140"/>
      <c r="C1165" s="141"/>
      <c r="D1165" s="142"/>
    </row>
    <row r="1166" spans="1:4">
      <c r="A1166" s="139"/>
      <c r="B1166" s="140"/>
      <c r="C1166" s="141"/>
      <c r="D1166" s="142"/>
    </row>
    <row r="1167" spans="1:4">
      <c r="A1167" s="139"/>
      <c r="B1167" s="140"/>
      <c r="C1167" s="141"/>
      <c r="D1167" s="142"/>
    </row>
    <row r="1168" spans="1:4">
      <c r="A1168" s="139"/>
      <c r="B1168" s="140"/>
      <c r="C1168" s="141"/>
      <c r="D1168" s="142"/>
    </row>
    <row r="1169" spans="1:4">
      <c r="A1169" s="139"/>
      <c r="B1169" s="140"/>
      <c r="C1169" s="141"/>
      <c r="D1169" s="142"/>
    </row>
    <row r="1170" spans="1:4">
      <c r="A1170" s="139"/>
      <c r="B1170" s="140"/>
      <c r="C1170" s="141"/>
      <c r="D1170" s="142"/>
    </row>
    <row r="1171" spans="1:4">
      <c r="A1171" s="139"/>
      <c r="B1171" s="140"/>
      <c r="C1171" s="141"/>
      <c r="D1171" s="142"/>
    </row>
    <row r="1172" spans="1:4">
      <c r="A1172" s="139"/>
      <c r="B1172" s="140"/>
      <c r="C1172" s="141"/>
      <c r="D1172" s="142"/>
    </row>
    <row r="1173" spans="1:4">
      <c r="A1173" s="139"/>
      <c r="B1173" s="140"/>
      <c r="C1173" s="141"/>
      <c r="D1173" s="142"/>
    </row>
    <row r="1174" spans="1:4">
      <c r="A1174" s="139"/>
      <c r="B1174" s="140"/>
      <c r="C1174" s="141"/>
      <c r="D1174" s="142"/>
    </row>
    <row r="1175" spans="1:4">
      <c r="A1175" s="139"/>
      <c r="B1175" s="140"/>
      <c r="C1175" s="141"/>
      <c r="D1175" s="142"/>
    </row>
    <row r="1176" spans="1:4">
      <c r="A1176" s="139"/>
      <c r="B1176" s="140"/>
      <c r="C1176" s="141"/>
      <c r="D1176" s="142"/>
    </row>
    <row r="1177" spans="1:4">
      <c r="A1177" s="139"/>
      <c r="B1177" s="140"/>
      <c r="C1177" s="141"/>
      <c r="D1177" s="142"/>
    </row>
    <row r="1178" spans="1:4">
      <c r="A1178" s="139"/>
      <c r="B1178" s="140"/>
      <c r="C1178" s="141"/>
      <c r="D1178" s="142"/>
    </row>
    <row r="1179" spans="1:4">
      <c r="A1179" s="139"/>
      <c r="B1179" s="140"/>
      <c r="C1179" s="141"/>
      <c r="D1179" s="142"/>
    </row>
    <row r="1180" spans="1:4">
      <c r="A1180" s="139"/>
      <c r="B1180" s="140"/>
      <c r="C1180" s="141"/>
      <c r="D1180" s="142"/>
    </row>
    <row r="1181" spans="1:4">
      <c r="A1181" s="139"/>
      <c r="B1181" s="140"/>
      <c r="C1181" s="141"/>
      <c r="D1181" s="142"/>
    </row>
    <row r="1182" spans="1:4">
      <c r="A1182" s="139"/>
      <c r="B1182" s="140"/>
      <c r="C1182" s="141"/>
      <c r="D1182" s="142"/>
    </row>
    <row r="1183" spans="1:4">
      <c r="A1183" s="139"/>
      <c r="B1183" s="140"/>
      <c r="C1183" s="141"/>
      <c r="D1183" s="142"/>
    </row>
    <row r="1184" spans="1:4">
      <c r="A1184" s="139"/>
      <c r="B1184" s="140"/>
      <c r="C1184" s="141"/>
      <c r="D1184" s="142"/>
    </row>
    <row r="1185" spans="1:4">
      <c r="A1185" s="139"/>
      <c r="B1185" s="140"/>
      <c r="C1185" s="141"/>
      <c r="D1185" s="142"/>
    </row>
    <row r="1186" spans="1:4">
      <c r="A1186" s="139"/>
      <c r="B1186" s="140"/>
      <c r="C1186" s="141"/>
      <c r="D1186" s="142"/>
    </row>
    <row r="1187" spans="1:4">
      <c r="A1187" s="139"/>
      <c r="B1187" s="140"/>
      <c r="C1187" s="141"/>
      <c r="D1187" s="142"/>
    </row>
    <row r="1188" spans="1:4">
      <c r="A1188" s="139"/>
      <c r="B1188" s="140"/>
      <c r="C1188" s="141"/>
      <c r="D1188" s="142"/>
    </row>
    <row r="1189" spans="1:4">
      <c r="A1189" s="139"/>
      <c r="B1189" s="140"/>
      <c r="C1189" s="141"/>
      <c r="D1189" s="142"/>
    </row>
    <row r="1190" spans="1:4">
      <c r="A1190" s="139"/>
      <c r="B1190" s="140"/>
      <c r="C1190" s="141"/>
      <c r="D1190" s="142"/>
    </row>
    <row r="1191" spans="1:4">
      <c r="A1191" s="139"/>
      <c r="B1191" s="140"/>
      <c r="C1191" s="141"/>
      <c r="D1191" s="142"/>
    </row>
    <row r="1192" spans="1:4">
      <c r="A1192" s="139"/>
      <c r="B1192" s="140"/>
      <c r="C1192" s="141"/>
      <c r="D1192" s="142"/>
    </row>
    <row r="1193" spans="1:4">
      <c r="A1193" s="139"/>
      <c r="B1193" s="140"/>
      <c r="C1193" s="141"/>
      <c r="D1193" s="142"/>
    </row>
    <row r="1194" spans="1:4">
      <c r="A1194" s="139"/>
      <c r="B1194" s="140"/>
      <c r="C1194" s="141"/>
      <c r="D1194" s="142"/>
    </row>
    <row r="1195" spans="1:4">
      <c r="A1195" s="139"/>
      <c r="B1195" s="140"/>
      <c r="C1195" s="141"/>
      <c r="D1195" s="142"/>
    </row>
    <row r="1196" spans="1:4">
      <c r="A1196" s="139"/>
      <c r="B1196" s="140"/>
      <c r="C1196" s="141"/>
      <c r="D1196" s="142"/>
    </row>
    <row r="1197" spans="1:4">
      <c r="A1197" s="139"/>
      <c r="B1197" s="140"/>
      <c r="C1197" s="141"/>
      <c r="D1197" s="142"/>
    </row>
    <row r="1198" spans="1:4">
      <c r="A1198" s="139"/>
      <c r="B1198" s="140"/>
      <c r="C1198" s="141"/>
      <c r="D1198" s="142"/>
    </row>
    <row r="1199" spans="1:4">
      <c r="A1199" s="139"/>
      <c r="B1199" s="140"/>
      <c r="C1199" s="141"/>
      <c r="D1199" s="142"/>
    </row>
    <row r="1200" spans="1:4">
      <c r="A1200" s="139"/>
      <c r="B1200" s="140"/>
      <c r="C1200" s="141"/>
      <c r="D1200" s="142"/>
    </row>
    <row r="1201" spans="1:4">
      <c r="A1201" s="139"/>
      <c r="B1201" s="140"/>
      <c r="C1201" s="141"/>
      <c r="D1201" s="142"/>
    </row>
    <row r="1202" spans="1:4">
      <c r="A1202" s="139"/>
      <c r="B1202" s="140"/>
      <c r="C1202" s="141"/>
      <c r="D1202" s="142"/>
    </row>
    <row r="1203" spans="1:4">
      <c r="A1203" s="139"/>
      <c r="B1203" s="140"/>
      <c r="C1203" s="141"/>
      <c r="D1203" s="142"/>
    </row>
    <row r="1204" spans="1:4">
      <c r="A1204" s="139"/>
      <c r="B1204" s="140"/>
      <c r="C1204" s="141"/>
      <c r="D1204" s="142"/>
    </row>
    <row r="1205" spans="1:4">
      <c r="A1205" s="139"/>
      <c r="B1205" s="140"/>
      <c r="C1205" s="141"/>
      <c r="D1205" s="142"/>
    </row>
    <row r="1206" spans="1:4">
      <c r="A1206" s="139"/>
      <c r="B1206" s="140"/>
      <c r="C1206" s="141"/>
      <c r="D1206" s="142"/>
    </row>
    <row r="1207" spans="1:4">
      <c r="A1207" s="139"/>
      <c r="B1207" s="140"/>
      <c r="C1207" s="141"/>
      <c r="D1207" s="142"/>
    </row>
    <row r="1208" spans="1:4">
      <c r="A1208" s="139"/>
      <c r="B1208" s="140"/>
      <c r="C1208" s="141"/>
      <c r="D1208" s="142"/>
    </row>
    <row r="1209" spans="1:4">
      <c r="A1209" s="139"/>
      <c r="B1209" s="140"/>
      <c r="C1209" s="141"/>
      <c r="D1209" s="142"/>
    </row>
    <row r="1210" spans="1:4">
      <c r="A1210" s="139"/>
      <c r="B1210" s="140"/>
      <c r="C1210" s="141"/>
      <c r="D1210" s="142"/>
    </row>
    <row r="1211" spans="1:4">
      <c r="A1211" s="139"/>
      <c r="B1211" s="140"/>
      <c r="C1211" s="141"/>
      <c r="D1211" s="142"/>
    </row>
    <row r="1212" spans="1:4">
      <c r="A1212" s="139"/>
      <c r="B1212" s="140"/>
      <c r="C1212" s="141"/>
      <c r="D1212" s="142"/>
    </row>
    <row r="1213" spans="1:4">
      <c r="A1213" s="139"/>
      <c r="B1213" s="140"/>
      <c r="C1213" s="141"/>
      <c r="D1213" s="142"/>
    </row>
    <row r="1214" spans="1:4">
      <c r="A1214" s="139"/>
      <c r="B1214" s="140"/>
      <c r="C1214" s="141"/>
      <c r="D1214" s="142"/>
    </row>
    <row r="1215" spans="1:4">
      <c r="A1215" s="139"/>
      <c r="B1215" s="140"/>
      <c r="C1215" s="141"/>
      <c r="D1215" s="142"/>
    </row>
    <row r="1216" spans="1:4">
      <c r="A1216" s="139"/>
      <c r="B1216" s="140"/>
      <c r="C1216" s="141"/>
      <c r="D1216" s="142"/>
    </row>
    <row r="1217" spans="1:4">
      <c r="A1217" s="139"/>
      <c r="B1217" s="140"/>
      <c r="C1217" s="141"/>
      <c r="D1217" s="142"/>
    </row>
    <row r="1218" spans="1:4">
      <c r="A1218" s="139"/>
      <c r="B1218" s="140"/>
      <c r="C1218" s="141"/>
      <c r="D1218" s="142"/>
    </row>
    <row r="1219" spans="1:4">
      <c r="A1219" s="139"/>
      <c r="B1219" s="140"/>
      <c r="C1219" s="141"/>
      <c r="D1219" s="142"/>
    </row>
    <row r="1220" spans="1:4">
      <c r="A1220" s="139"/>
      <c r="B1220" s="140"/>
      <c r="C1220" s="141"/>
      <c r="D1220" s="142"/>
    </row>
    <row r="1221" spans="1:4">
      <c r="A1221" s="139"/>
      <c r="B1221" s="140"/>
      <c r="C1221" s="141"/>
      <c r="D1221" s="142"/>
    </row>
    <row r="1222" spans="1:4">
      <c r="A1222" s="139"/>
      <c r="B1222" s="140"/>
      <c r="C1222" s="141"/>
      <c r="D1222" s="142"/>
    </row>
    <row r="1223" spans="1:4">
      <c r="A1223" s="139"/>
      <c r="B1223" s="140"/>
      <c r="C1223" s="141"/>
      <c r="D1223" s="142"/>
    </row>
    <row r="1224" spans="1:4">
      <c r="A1224" s="139"/>
      <c r="B1224" s="140"/>
      <c r="C1224" s="141"/>
      <c r="D1224" s="142"/>
    </row>
    <row r="1225" spans="1:4">
      <c r="A1225" s="139"/>
      <c r="B1225" s="140"/>
      <c r="C1225" s="141"/>
      <c r="D1225" s="142"/>
    </row>
    <row r="1226" spans="1:4">
      <c r="A1226" s="139"/>
      <c r="B1226" s="140"/>
      <c r="C1226" s="141"/>
      <c r="D1226" s="142"/>
    </row>
    <row r="1227" spans="1:4">
      <c r="A1227" s="139"/>
      <c r="B1227" s="140"/>
      <c r="C1227" s="141"/>
      <c r="D1227" s="142"/>
    </row>
    <row r="1228" spans="1:4">
      <c r="A1228" s="139"/>
      <c r="B1228" s="140"/>
      <c r="C1228" s="141"/>
      <c r="D1228" s="142"/>
    </row>
    <row r="1229" spans="1:4">
      <c r="A1229" s="139"/>
      <c r="B1229" s="140"/>
      <c r="C1229" s="141"/>
      <c r="D1229" s="142"/>
    </row>
    <row r="1230" spans="1:4">
      <c r="A1230" s="139"/>
      <c r="B1230" s="140"/>
      <c r="C1230" s="141"/>
      <c r="D1230" s="142"/>
    </row>
    <row r="1231" spans="1:4">
      <c r="A1231" s="139"/>
      <c r="B1231" s="140"/>
      <c r="C1231" s="141"/>
      <c r="D1231" s="142"/>
    </row>
    <row r="1232" spans="1:4">
      <c r="A1232" s="139"/>
      <c r="B1232" s="140"/>
      <c r="C1232" s="141"/>
      <c r="D1232" s="142"/>
    </row>
    <row r="1233" spans="1:4">
      <c r="A1233" s="139"/>
      <c r="B1233" s="140"/>
      <c r="C1233" s="141"/>
      <c r="D1233" s="142"/>
    </row>
    <row r="1234" spans="1:4">
      <c r="A1234" s="139"/>
      <c r="B1234" s="140"/>
      <c r="C1234" s="141"/>
      <c r="D1234" s="142"/>
    </row>
    <row r="1235" spans="1:4">
      <c r="A1235" s="139"/>
      <c r="B1235" s="140"/>
      <c r="C1235" s="141"/>
      <c r="D1235" s="142"/>
    </row>
    <row r="1236" spans="1:4">
      <c r="A1236" s="139"/>
      <c r="B1236" s="140"/>
      <c r="C1236" s="141"/>
      <c r="D1236" s="142"/>
    </row>
    <row r="1237" spans="1:4">
      <c r="A1237" s="139"/>
      <c r="B1237" s="140"/>
      <c r="C1237" s="141"/>
      <c r="D1237" s="142"/>
    </row>
    <row r="1238" spans="1:4">
      <c r="A1238" s="139"/>
      <c r="B1238" s="140"/>
      <c r="C1238" s="141"/>
      <c r="D1238" s="142"/>
    </row>
    <row r="1239" spans="1:4">
      <c r="A1239" s="139"/>
      <c r="B1239" s="140"/>
      <c r="C1239" s="141"/>
      <c r="D1239" s="142"/>
    </row>
    <row r="1240" spans="1:4">
      <c r="A1240" s="139"/>
      <c r="B1240" s="140"/>
      <c r="C1240" s="141"/>
      <c r="D1240" s="142"/>
    </row>
    <row r="1241" spans="1:4">
      <c r="A1241" s="139"/>
      <c r="B1241" s="140"/>
      <c r="C1241" s="141"/>
      <c r="D1241" s="142"/>
    </row>
    <row r="1242" spans="1:4">
      <c r="A1242" s="139"/>
      <c r="B1242" s="140"/>
      <c r="C1242" s="141"/>
      <c r="D1242" s="142"/>
    </row>
    <row r="1243" spans="1:4">
      <c r="A1243" s="139"/>
      <c r="B1243" s="140"/>
      <c r="C1243" s="141"/>
      <c r="D1243" s="142"/>
    </row>
    <row r="1244" spans="1:4">
      <c r="A1244" s="139"/>
      <c r="B1244" s="140"/>
      <c r="C1244" s="141"/>
      <c r="D1244" s="142"/>
    </row>
    <row r="1245" spans="1:4">
      <c r="A1245" s="139"/>
      <c r="B1245" s="140"/>
      <c r="C1245" s="141"/>
      <c r="D1245" s="142"/>
    </row>
    <row r="1246" spans="1:4">
      <c r="A1246" s="139"/>
      <c r="B1246" s="140"/>
      <c r="C1246" s="141"/>
      <c r="D1246" s="142"/>
    </row>
  </sheetData>
  <mergeCells count="57">
    <mergeCell ref="A1:C1"/>
    <mergeCell ref="A2:D2"/>
    <mergeCell ref="A3:D3"/>
    <mergeCell ref="A5:D5"/>
    <mergeCell ref="A54:C54"/>
    <mergeCell ref="A50:C50"/>
    <mergeCell ref="A35:D35"/>
    <mergeCell ref="A29:C29"/>
    <mergeCell ref="A67:D67"/>
    <mergeCell ref="A79:C79"/>
    <mergeCell ref="A74:D74"/>
    <mergeCell ref="A75:D75"/>
    <mergeCell ref="A6:D6"/>
    <mergeCell ref="A34:C34"/>
    <mergeCell ref="A30:D30"/>
    <mergeCell ref="A52:D52"/>
    <mergeCell ref="A51:D51"/>
    <mergeCell ref="A36:D36"/>
    <mergeCell ref="A60:D60"/>
    <mergeCell ref="A94:C94"/>
    <mergeCell ref="A83:C83"/>
    <mergeCell ref="A80:D80"/>
    <mergeCell ref="A84:D84"/>
    <mergeCell ref="A88:C88"/>
    <mergeCell ref="A89:D89"/>
    <mergeCell ref="A85:D85"/>
    <mergeCell ref="A73:C73"/>
    <mergeCell ref="A66:C66"/>
    <mergeCell ref="A100:D100"/>
    <mergeCell ref="A96:D96"/>
    <mergeCell ref="A111:C111"/>
    <mergeCell ref="A113:D113"/>
    <mergeCell ref="A55:D55"/>
    <mergeCell ref="A56:D56"/>
    <mergeCell ref="A64:D64"/>
    <mergeCell ref="A59:C59"/>
    <mergeCell ref="A63:D63"/>
    <mergeCell ref="A62:C62"/>
    <mergeCell ref="A112:D112"/>
    <mergeCell ref="A117:C117"/>
    <mergeCell ref="A118:D118"/>
    <mergeCell ref="A122:D122"/>
    <mergeCell ref="A121:C121"/>
    <mergeCell ref="A95:D95"/>
    <mergeCell ref="A101:D101"/>
    <mergeCell ref="A103:C103"/>
    <mergeCell ref="A104:D104"/>
    <mergeCell ref="A99:C99"/>
    <mergeCell ref="A124:C124"/>
    <mergeCell ref="A138:C138"/>
    <mergeCell ref="A136:C136"/>
    <mergeCell ref="A137:C137"/>
    <mergeCell ref="A134:C134"/>
    <mergeCell ref="A130:D130"/>
    <mergeCell ref="A126:D126"/>
    <mergeCell ref="A125:D125"/>
    <mergeCell ref="A129:C129"/>
  </mergeCells>
  <phoneticPr fontId="0" type="noConversion"/>
  <pageMargins left="0.7" right="0.7" top="0.75" bottom="0.75" header="0.3" footer="0.3"/>
  <pageSetup paperSize="9" scale="73" fitToWidth="3" fitToHeight="3" orientation="portrait" horizontalDpi="300" verticalDpi="300" r:id="rId1"/>
  <rowBreaks count="2" manualBreakCount="2">
    <brk id="62" max="3" man="1"/>
    <brk id="9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view="pageBreakPreview" workbookViewId="0">
      <selection activeCell="G15" sqref="G15"/>
    </sheetView>
  </sheetViews>
  <sheetFormatPr defaultRowHeight="12.75"/>
  <cols>
    <col min="1" max="1" width="7.5703125" style="2" customWidth="1"/>
    <col min="2" max="2" width="41.5703125" style="2" customWidth="1"/>
    <col min="3" max="3" width="20.7109375" style="2" customWidth="1"/>
    <col min="4" max="4" width="22" style="2" customWidth="1"/>
    <col min="5" max="5" width="9.140625" style="2"/>
    <col min="6" max="6" width="12.28515625" style="2" bestFit="1" customWidth="1"/>
    <col min="7" max="16384" width="9.140625" style="2"/>
  </cols>
  <sheetData>
    <row r="1" spans="1:6" s="21" customFormat="1" ht="19.5" customHeight="1">
      <c r="A1" s="356" t="s">
        <v>313</v>
      </c>
      <c r="B1" s="356"/>
    </row>
    <row r="2" spans="1:6" s="21" customFormat="1" ht="32.25" customHeight="1">
      <c r="A2" s="358" t="s">
        <v>3</v>
      </c>
      <c r="B2" s="358"/>
    </row>
    <row r="3" spans="1:6" s="37" customFormat="1" ht="54" customHeight="1">
      <c r="A3" s="65" t="s">
        <v>260</v>
      </c>
      <c r="B3" s="65" t="s">
        <v>301</v>
      </c>
      <c r="C3" s="78" t="s">
        <v>302</v>
      </c>
      <c r="D3" s="78" t="s">
        <v>303</v>
      </c>
    </row>
    <row r="4" spans="1:6" s="81" customFormat="1" ht="24.75" customHeight="1">
      <c r="A4" s="95">
        <v>1</v>
      </c>
      <c r="B4" s="39" t="s">
        <v>153</v>
      </c>
      <c r="C4" s="96">
        <f>522513.73+18289.63</f>
        <v>540803.36</v>
      </c>
      <c r="D4" s="224" t="s">
        <v>275</v>
      </c>
    </row>
    <row r="5" spans="1:6" s="81" customFormat="1" ht="30.75" customHeight="1">
      <c r="A5" s="95" t="s">
        <v>354</v>
      </c>
      <c r="B5" s="39" t="s">
        <v>439</v>
      </c>
      <c r="C5" s="96">
        <v>53885.89</v>
      </c>
      <c r="D5" s="224" t="s">
        <v>275</v>
      </c>
    </row>
    <row r="6" spans="1:6" s="81" customFormat="1" ht="36" customHeight="1">
      <c r="A6" s="95" t="s">
        <v>355</v>
      </c>
      <c r="B6" s="39" t="s">
        <v>357</v>
      </c>
      <c r="C6" s="96">
        <f>80090.85+14284.82</f>
        <v>94375.670000000013</v>
      </c>
      <c r="D6" s="224" t="s">
        <v>275</v>
      </c>
    </row>
    <row r="7" spans="1:6" s="81" customFormat="1" ht="24.75" customHeight="1">
      <c r="A7" s="95" t="s">
        <v>356</v>
      </c>
      <c r="B7" s="39" t="s">
        <v>358</v>
      </c>
      <c r="C7" s="96">
        <v>42032.47</v>
      </c>
      <c r="D7" s="224" t="s">
        <v>275</v>
      </c>
    </row>
    <row r="8" spans="1:6" s="81" customFormat="1" ht="32.25" customHeight="1">
      <c r="A8" s="95">
        <v>2</v>
      </c>
      <c r="B8" s="39" t="s">
        <v>240</v>
      </c>
      <c r="C8" s="96">
        <f>391717.78+3869.84</f>
        <v>395587.62000000005</v>
      </c>
      <c r="D8" s="96">
        <v>213173.9</v>
      </c>
    </row>
    <row r="9" spans="1:6" s="81" customFormat="1" ht="20.25" customHeight="1">
      <c r="A9" s="95">
        <v>3</v>
      </c>
      <c r="B9" s="39" t="s">
        <v>25</v>
      </c>
      <c r="C9" s="224">
        <f>288162.65+9309.9+220268.62</f>
        <v>517741.17000000004</v>
      </c>
      <c r="D9" s="224">
        <v>30769.52</v>
      </c>
    </row>
    <row r="10" spans="1:6" s="81" customFormat="1" ht="27.75" customHeight="1">
      <c r="A10" s="95">
        <v>4</v>
      </c>
      <c r="B10" s="39" t="s">
        <v>55</v>
      </c>
      <c r="C10" s="96">
        <v>42373.5</v>
      </c>
      <c r="D10" s="224" t="s">
        <v>275</v>
      </c>
    </row>
    <row r="11" spans="1:6" s="81" customFormat="1" ht="25.5" customHeight="1">
      <c r="A11" s="95">
        <v>5</v>
      </c>
      <c r="B11" s="39" t="s">
        <v>56</v>
      </c>
      <c r="C11" s="96">
        <f>121257.12+1305.4</f>
        <v>122562.51999999999</v>
      </c>
      <c r="D11" s="96">
        <v>9008.82</v>
      </c>
    </row>
    <row r="12" spans="1:6" s="81" customFormat="1" ht="24.75" customHeight="1">
      <c r="A12" s="95">
        <v>6</v>
      </c>
      <c r="B12" s="39" t="s">
        <v>66</v>
      </c>
      <c r="C12" s="96">
        <f>189486.49+157011.56</f>
        <v>346498.05</v>
      </c>
      <c r="D12" s="224" t="s">
        <v>275</v>
      </c>
    </row>
    <row r="13" spans="1:6" s="81" customFormat="1" ht="31.5" customHeight="1">
      <c r="A13" s="95">
        <v>7</v>
      </c>
      <c r="B13" s="70" t="s">
        <v>71</v>
      </c>
      <c r="C13" s="96">
        <f>185585.62+3410.48</f>
        <v>188996.1</v>
      </c>
      <c r="D13" s="211">
        <v>20471.96</v>
      </c>
    </row>
    <row r="14" spans="1:6" s="81" customFormat="1" ht="23.25" customHeight="1">
      <c r="A14" s="95">
        <v>8</v>
      </c>
      <c r="B14" s="39" t="s">
        <v>96</v>
      </c>
      <c r="C14" s="96">
        <f>202323.3+3100+29911.96</f>
        <v>235335.25999999998</v>
      </c>
      <c r="D14" s="188">
        <v>3557.7</v>
      </c>
      <c r="F14" s="137"/>
    </row>
    <row r="15" spans="1:6" s="81" customFormat="1" ht="21.75" customHeight="1">
      <c r="A15" s="95">
        <v>9</v>
      </c>
      <c r="B15" s="39" t="s">
        <v>328</v>
      </c>
      <c r="C15" s="96">
        <f>90673.16+1890+13498</f>
        <v>106061.16</v>
      </c>
      <c r="D15" s="188">
        <v>5035.88</v>
      </c>
    </row>
    <row r="16" spans="1:6" ht="24" customHeight="1">
      <c r="A16" s="357" t="s">
        <v>304</v>
      </c>
      <c r="B16" s="357"/>
      <c r="C16" s="229">
        <f>SUM(C4:C15)</f>
        <v>2686252.77</v>
      </c>
      <c r="D16" s="229"/>
    </row>
    <row r="20" spans="3:4">
      <c r="D20" s="210"/>
    </row>
    <row r="23" spans="3:4">
      <c r="C23" s="210"/>
    </row>
  </sheetData>
  <mergeCells count="3">
    <mergeCell ref="A1:B1"/>
    <mergeCell ref="A16:B16"/>
    <mergeCell ref="A2:B2"/>
  </mergeCells>
  <phoneticPr fontId="9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U15"/>
  <sheetViews>
    <sheetView view="pageBreakPreview" zoomScaleNormal="75" zoomScaleSheetLayoutView="50" workbookViewId="0">
      <selection activeCell="J35" sqref="J35:K36"/>
    </sheetView>
  </sheetViews>
  <sheetFormatPr defaultRowHeight="12"/>
  <cols>
    <col min="1" max="1" width="4.5703125" style="27" customWidth="1"/>
    <col min="2" max="2" width="26.42578125" style="27" customWidth="1"/>
    <col min="3" max="3" width="18" style="35" customWidth="1"/>
    <col min="4" max="4" width="23.7109375" style="27" customWidth="1"/>
    <col min="5" max="5" width="17.42578125" style="27" hidden="1" customWidth="1"/>
    <col min="6" max="6" width="19" style="33" customWidth="1"/>
    <col min="7" max="7" width="17.42578125" style="27" customWidth="1"/>
    <col min="8" max="8" width="10" style="27" customWidth="1"/>
    <col min="9" max="9" width="11.5703125" style="27" customWidth="1"/>
    <col min="10" max="10" width="9.140625" style="27"/>
    <col min="11" max="11" width="11.85546875" style="27" customWidth="1"/>
    <col min="12" max="12" width="9.140625" style="27"/>
    <col min="13" max="13" width="16.140625" style="27" customWidth="1"/>
    <col min="14" max="14" width="14.28515625" style="27" customWidth="1"/>
    <col min="15" max="15" width="12.7109375" style="27" customWidth="1"/>
    <col min="16" max="16" width="12" style="112" customWidth="1"/>
    <col min="17" max="17" width="12" style="34" customWidth="1"/>
    <col min="18" max="18" width="11.5703125" style="27" customWidth="1"/>
    <col min="19" max="20" width="11.7109375" style="27" customWidth="1"/>
    <col min="21" max="21" width="12.140625" style="27" customWidth="1"/>
    <col min="22" max="16384" width="9.140625" style="27"/>
  </cols>
  <sheetData>
    <row r="1" spans="1:21" s="32" customFormat="1" ht="12.75" customHeight="1">
      <c r="A1" s="364" t="s">
        <v>314</v>
      </c>
      <c r="B1" s="364"/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64"/>
      <c r="N1" s="364"/>
      <c r="O1" s="364"/>
      <c r="P1" s="364"/>
      <c r="Q1" s="364"/>
      <c r="R1" s="364"/>
      <c r="S1" s="364"/>
      <c r="T1" s="364"/>
      <c r="U1" s="364"/>
    </row>
    <row r="2" spans="1:21" s="32" customFormat="1" ht="20.25" customHeight="1">
      <c r="A2" s="363" t="s">
        <v>371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</row>
    <row r="3" spans="1:21" s="80" customFormat="1" ht="22.5" customHeight="1">
      <c r="A3" s="366" t="s">
        <v>268</v>
      </c>
      <c r="B3" s="367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</row>
    <row r="4" spans="1:21" s="6" customFormat="1" ht="12.75" customHeight="1">
      <c r="A4" s="368" t="s">
        <v>260</v>
      </c>
      <c r="B4" s="360" t="s">
        <v>261</v>
      </c>
      <c r="C4" s="360" t="s">
        <v>271</v>
      </c>
      <c r="D4" s="360" t="s">
        <v>262</v>
      </c>
      <c r="E4" s="360" t="s">
        <v>263</v>
      </c>
      <c r="F4" s="360" t="s">
        <v>264</v>
      </c>
      <c r="G4" s="360" t="s">
        <v>151</v>
      </c>
      <c r="H4" s="360" t="s">
        <v>144</v>
      </c>
      <c r="I4" s="360" t="s">
        <v>277</v>
      </c>
      <c r="J4" s="360" t="s">
        <v>272</v>
      </c>
      <c r="K4" s="360" t="s">
        <v>145</v>
      </c>
      <c r="L4" s="360" t="s">
        <v>146</v>
      </c>
      <c r="M4" s="360" t="s">
        <v>147</v>
      </c>
      <c r="N4" s="361" t="s">
        <v>150</v>
      </c>
      <c r="O4" s="361"/>
      <c r="P4" s="362" t="s">
        <v>108</v>
      </c>
      <c r="Q4" s="365" t="s">
        <v>109</v>
      </c>
      <c r="R4" s="360" t="s">
        <v>421</v>
      </c>
      <c r="S4" s="360"/>
      <c r="T4" s="360" t="s">
        <v>107</v>
      </c>
      <c r="U4" s="360"/>
    </row>
    <row r="5" spans="1:21" s="6" customFormat="1" ht="20.25" customHeight="1">
      <c r="A5" s="368"/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1"/>
      <c r="O5" s="361"/>
      <c r="P5" s="362"/>
      <c r="Q5" s="365"/>
      <c r="R5" s="360"/>
      <c r="S5" s="360"/>
      <c r="T5" s="360"/>
      <c r="U5" s="360"/>
    </row>
    <row r="6" spans="1:21" s="6" customFormat="1" ht="57.75" customHeight="1">
      <c r="A6" s="368"/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47" t="s">
        <v>148</v>
      </c>
      <c r="O6" s="47" t="s">
        <v>149</v>
      </c>
      <c r="P6" s="362"/>
      <c r="Q6" s="365"/>
      <c r="R6" s="79" t="s">
        <v>265</v>
      </c>
      <c r="S6" s="79" t="s">
        <v>266</v>
      </c>
      <c r="T6" s="79" t="s">
        <v>265</v>
      </c>
      <c r="U6" s="79" t="s">
        <v>266</v>
      </c>
    </row>
    <row r="7" spans="1:21" s="80" customFormat="1" ht="13.5" customHeight="1">
      <c r="A7" s="244" t="s">
        <v>269</v>
      </c>
      <c r="B7" s="359" t="s">
        <v>166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</row>
    <row r="8" spans="1:21" s="104" customFormat="1" ht="20.25" customHeight="1">
      <c r="A8" s="245">
        <v>1</v>
      </c>
      <c r="B8" s="107" t="s">
        <v>372</v>
      </c>
      <c r="C8" s="107" t="s">
        <v>373</v>
      </c>
      <c r="D8" s="107" t="s">
        <v>374</v>
      </c>
      <c r="E8" s="107"/>
      <c r="F8" s="107" t="s">
        <v>420</v>
      </c>
      <c r="G8" s="107" t="s">
        <v>375</v>
      </c>
      <c r="H8" s="107">
        <v>1364</v>
      </c>
      <c r="I8" s="107" t="s">
        <v>376</v>
      </c>
      <c r="J8" s="107">
        <v>2009</v>
      </c>
      <c r="K8" s="240" t="s">
        <v>377</v>
      </c>
      <c r="L8" s="107"/>
      <c r="M8" s="107" t="s">
        <v>14</v>
      </c>
      <c r="N8" s="30"/>
      <c r="O8" s="30"/>
      <c r="P8" s="111">
        <v>19170</v>
      </c>
      <c r="Q8" s="258">
        <v>44000</v>
      </c>
      <c r="R8" s="241">
        <v>42170</v>
      </c>
      <c r="S8" s="241">
        <v>42535</v>
      </c>
      <c r="T8" s="241">
        <v>42170</v>
      </c>
      <c r="U8" s="241">
        <v>42535</v>
      </c>
    </row>
    <row r="9" spans="1:21" s="104" customFormat="1" ht="24.75" customHeight="1">
      <c r="A9" s="246">
        <v>2</v>
      </c>
      <c r="B9" s="107" t="s">
        <v>378</v>
      </c>
      <c r="C9" s="107" t="s">
        <v>379</v>
      </c>
      <c r="D9" s="107" t="s">
        <v>380</v>
      </c>
      <c r="E9" s="107"/>
      <c r="F9" s="107" t="s">
        <v>422</v>
      </c>
      <c r="G9" s="107" t="s">
        <v>381</v>
      </c>
      <c r="H9" s="107">
        <v>1896</v>
      </c>
      <c r="I9" s="107">
        <v>2</v>
      </c>
      <c r="J9" s="107">
        <v>2004</v>
      </c>
      <c r="K9" s="242" t="s">
        <v>382</v>
      </c>
      <c r="L9" s="107"/>
      <c r="M9" s="107" t="s">
        <v>14</v>
      </c>
      <c r="N9" s="30"/>
      <c r="O9" s="30"/>
      <c r="P9" s="110">
        <v>20750</v>
      </c>
      <c r="Q9" s="258">
        <v>265000</v>
      </c>
      <c r="R9" s="241">
        <v>42185</v>
      </c>
      <c r="S9" s="241">
        <v>42550</v>
      </c>
      <c r="T9" s="241">
        <v>42185</v>
      </c>
      <c r="U9" s="241">
        <v>42550</v>
      </c>
    </row>
    <row r="10" spans="1:21" s="104" customFormat="1" ht="24.75" customHeight="1">
      <c r="A10" s="247">
        <v>3</v>
      </c>
      <c r="B10" s="107" t="s">
        <v>383</v>
      </c>
      <c r="C10" s="42" t="s">
        <v>384</v>
      </c>
      <c r="D10" s="42">
        <v>100013</v>
      </c>
      <c r="E10" s="107"/>
      <c r="F10" s="42" t="s">
        <v>423</v>
      </c>
      <c r="G10" s="107" t="s">
        <v>385</v>
      </c>
      <c r="H10" s="42" t="s">
        <v>386</v>
      </c>
      <c r="I10" s="30">
        <v>3500</v>
      </c>
      <c r="J10" s="30">
        <v>2010</v>
      </c>
      <c r="K10" s="242" t="s">
        <v>387</v>
      </c>
      <c r="L10" s="30"/>
      <c r="M10" s="107" t="s">
        <v>14</v>
      </c>
      <c r="N10" s="30"/>
      <c r="O10" s="30"/>
      <c r="P10" s="111" t="s">
        <v>425</v>
      </c>
      <c r="Q10" s="111" t="s">
        <v>425</v>
      </c>
      <c r="R10" s="241">
        <v>42178</v>
      </c>
      <c r="S10" s="241">
        <v>42543</v>
      </c>
      <c r="T10" s="240" t="s">
        <v>386</v>
      </c>
      <c r="U10" s="240" t="s">
        <v>386</v>
      </c>
    </row>
    <row r="11" spans="1:21" s="104" customFormat="1" ht="24.75" customHeight="1">
      <c r="A11" s="247">
        <v>4</v>
      </c>
      <c r="B11" s="107" t="s">
        <v>388</v>
      </c>
      <c r="C11" s="42" t="s">
        <v>389</v>
      </c>
      <c r="D11" s="42">
        <v>21</v>
      </c>
      <c r="E11" s="107"/>
      <c r="F11" s="9" t="s">
        <v>424</v>
      </c>
      <c r="G11" s="107" t="s">
        <v>385</v>
      </c>
      <c r="H11" s="42" t="s">
        <v>386</v>
      </c>
      <c r="I11" s="42">
        <v>6000</v>
      </c>
      <c r="J11" s="30">
        <v>1996</v>
      </c>
      <c r="K11" s="242" t="s">
        <v>390</v>
      </c>
      <c r="L11" s="30"/>
      <c r="M11" s="107" t="s">
        <v>14</v>
      </c>
      <c r="N11" s="109"/>
      <c r="O11" s="109"/>
      <c r="P11" s="111" t="s">
        <v>425</v>
      </c>
      <c r="Q11" s="111" t="s">
        <v>425</v>
      </c>
      <c r="R11" s="241">
        <v>42108</v>
      </c>
      <c r="S11" s="241">
        <v>42473</v>
      </c>
      <c r="T11" s="241" t="s">
        <v>386</v>
      </c>
      <c r="U11" s="241" t="s">
        <v>386</v>
      </c>
    </row>
    <row r="12" spans="1:21" s="104" customFormat="1" ht="24.75" customHeight="1">
      <c r="A12" s="245">
        <v>5</v>
      </c>
      <c r="B12" s="107" t="s">
        <v>391</v>
      </c>
      <c r="C12" s="42">
        <v>7711</v>
      </c>
      <c r="D12" s="233" t="s">
        <v>392</v>
      </c>
      <c r="E12" s="107"/>
      <c r="F12" s="107" t="s">
        <v>427</v>
      </c>
      <c r="G12" s="107" t="s">
        <v>393</v>
      </c>
      <c r="H12" s="30">
        <v>3922</v>
      </c>
      <c r="I12" s="30">
        <v>1</v>
      </c>
      <c r="J12" s="30">
        <v>1987</v>
      </c>
      <c r="K12" s="242" t="s">
        <v>394</v>
      </c>
      <c r="L12" s="30"/>
      <c r="M12" s="107" t="s">
        <v>14</v>
      </c>
      <c r="N12" s="109"/>
      <c r="O12" s="109"/>
      <c r="P12" s="111" t="s">
        <v>425</v>
      </c>
      <c r="Q12" s="111" t="s">
        <v>425</v>
      </c>
      <c r="R12" s="241">
        <v>42082</v>
      </c>
      <c r="S12" s="241">
        <v>42447</v>
      </c>
      <c r="T12" s="241" t="s">
        <v>386</v>
      </c>
      <c r="U12" s="241" t="s">
        <v>386</v>
      </c>
    </row>
    <row r="13" spans="1:21" s="6" customFormat="1" ht="24" customHeight="1">
      <c r="A13" s="245">
        <v>6</v>
      </c>
      <c r="B13" s="107" t="s">
        <v>395</v>
      </c>
      <c r="C13" s="107" t="s">
        <v>396</v>
      </c>
      <c r="D13" s="107" t="s">
        <v>397</v>
      </c>
      <c r="E13" s="248"/>
      <c r="F13" s="107" t="s">
        <v>426</v>
      </c>
      <c r="G13" s="107" t="s">
        <v>398</v>
      </c>
      <c r="H13" s="107">
        <v>4116</v>
      </c>
      <c r="I13" s="107">
        <v>42</v>
      </c>
      <c r="J13" s="107">
        <v>2005</v>
      </c>
      <c r="K13" s="107" t="s">
        <v>399</v>
      </c>
      <c r="L13" s="107"/>
      <c r="M13" s="107" t="s">
        <v>14</v>
      </c>
      <c r="N13" s="107"/>
      <c r="O13" s="107"/>
      <c r="P13" s="111">
        <v>68000</v>
      </c>
      <c r="Q13" s="258">
        <v>280000</v>
      </c>
      <c r="R13" s="241">
        <v>42344</v>
      </c>
      <c r="S13" s="241">
        <v>42709</v>
      </c>
      <c r="T13" s="241">
        <v>42344</v>
      </c>
      <c r="U13" s="241">
        <v>42709</v>
      </c>
    </row>
    <row r="14" spans="1:21" s="6" customFormat="1" ht="24" customHeight="1">
      <c r="A14" s="245">
        <v>7</v>
      </c>
      <c r="B14" s="28" t="s">
        <v>400</v>
      </c>
      <c r="C14" s="107" t="s">
        <v>401</v>
      </c>
      <c r="D14" s="107" t="s">
        <v>402</v>
      </c>
      <c r="E14" s="248"/>
      <c r="F14" s="107" t="s">
        <v>403</v>
      </c>
      <c r="G14" s="107" t="s">
        <v>375</v>
      </c>
      <c r="H14" s="107">
        <v>1995</v>
      </c>
      <c r="I14" s="107">
        <v>6</v>
      </c>
      <c r="J14" s="107">
        <v>2008</v>
      </c>
      <c r="K14" s="107" t="s">
        <v>404</v>
      </c>
      <c r="L14" s="107"/>
      <c r="M14" s="107" t="s">
        <v>14</v>
      </c>
      <c r="N14" s="107"/>
      <c r="O14" s="107"/>
      <c r="P14" s="111">
        <v>46300</v>
      </c>
      <c r="Q14" s="258">
        <v>80000</v>
      </c>
      <c r="R14" s="241">
        <v>42277</v>
      </c>
      <c r="S14" s="241">
        <v>42642</v>
      </c>
      <c r="T14" s="241">
        <v>42277</v>
      </c>
      <c r="U14" s="241">
        <v>42642</v>
      </c>
    </row>
    <row r="15" spans="1:21" s="6" customFormat="1" ht="24" customHeight="1">
      <c r="A15" s="245">
        <v>8</v>
      </c>
      <c r="B15" s="107" t="s">
        <v>395</v>
      </c>
      <c r="C15" s="108" t="s">
        <v>386</v>
      </c>
      <c r="D15" s="107">
        <v>103547</v>
      </c>
      <c r="E15" s="248"/>
      <c r="F15" s="107" t="s">
        <v>405</v>
      </c>
      <c r="G15" s="107" t="s">
        <v>406</v>
      </c>
      <c r="H15" s="107" t="s">
        <v>386</v>
      </c>
      <c r="I15" s="107">
        <v>4000</v>
      </c>
      <c r="J15" s="107">
        <v>1983</v>
      </c>
      <c r="K15" s="107" t="s">
        <v>407</v>
      </c>
      <c r="L15" s="107"/>
      <c r="M15" s="107" t="s">
        <v>14</v>
      </c>
      <c r="N15" s="107"/>
      <c r="O15" s="107"/>
      <c r="P15" s="111" t="s">
        <v>425</v>
      </c>
      <c r="Q15" s="111" t="s">
        <v>425</v>
      </c>
      <c r="R15" s="241">
        <v>42005</v>
      </c>
      <c r="S15" s="241">
        <v>42369</v>
      </c>
      <c r="T15" s="241" t="s">
        <v>386</v>
      </c>
      <c r="U15" s="241" t="s">
        <v>386</v>
      </c>
    </row>
  </sheetData>
  <mergeCells count="22">
    <mergeCell ref="A4:A6"/>
    <mergeCell ref="B4:B6"/>
    <mergeCell ref="A2:U2"/>
    <mergeCell ref="M4:M6"/>
    <mergeCell ref="A1:U1"/>
    <mergeCell ref="Q4:Q6"/>
    <mergeCell ref="L4:L6"/>
    <mergeCell ref="H4:H6"/>
    <mergeCell ref="E4:E6"/>
    <mergeCell ref="R4:S5"/>
    <mergeCell ref="T4:U5"/>
    <mergeCell ref="A3:U3"/>
    <mergeCell ref="B7:U7"/>
    <mergeCell ref="K4:K6"/>
    <mergeCell ref="J4:J6"/>
    <mergeCell ref="G4:G6"/>
    <mergeCell ref="I4:I6"/>
    <mergeCell ref="F4:F6"/>
    <mergeCell ref="D4:D6"/>
    <mergeCell ref="N4:O5"/>
    <mergeCell ref="P4:P6"/>
    <mergeCell ref="C4:C6"/>
  </mergeCells>
  <phoneticPr fontId="0" type="noConversion"/>
  <pageMargins left="0.62" right="0.19685039370078741" top="0.92" bottom="0.55118110236220474" header="0.51181102362204722" footer="0.23622047244094491"/>
  <pageSetup paperSize="9" scale="5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workbookViewId="0">
      <selection activeCell="A11" sqref="A11:E11"/>
    </sheetView>
  </sheetViews>
  <sheetFormatPr defaultRowHeight="12.75"/>
  <cols>
    <col min="1" max="1" width="18.5703125" style="23" customWidth="1"/>
    <col min="2" max="2" width="29.85546875" style="23" customWidth="1"/>
    <col min="3" max="3" width="17.85546875" style="29" customWidth="1"/>
    <col min="4" max="4" width="27.5703125" style="24" customWidth="1"/>
    <col min="5" max="5" width="18.5703125" style="23" customWidth="1"/>
    <col min="6" max="7" width="9.140625" style="23"/>
    <col min="8" max="8" width="10.140625" style="23" bestFit="1" customWidth="1"/>
    <col min="9" max="16384" width="9.140625" style="23"/>
  </cols>
  <sheetData>
    <row r="1" spans="1:5" ht="15.75" customHeight="1">
      <c r="A1" s="103" t="s">
        <v>461</v>
      </c>
      <c r="B1" s="100"/>
      <c r="C1" s="101"/>
      <c r="D1" s="101"/>
      <c r="E1" s="135"/>
    </row>
    <row r="2" spans="1:5">
      <c r="A2" s="375" t="s">
        <v>254</v>
      </c>
      <c r="B2" s="375"/>
      <c r="C2" s="375"/>
      <c r="D2" s="375"/>
      <c r="E2" s="376"/>
    </row>
    <row r="3" spans="1:5" ht="54.75" customHeight="1">
      <c r="A3" s="98" t="s">
        <v>249</v>
      </c>
      <c r="B3" s="98" t="s">
        <v>256</v>
      </c>
      <c r="C3" s="98" t="s">
        <v>284</v>
      </c>
      <c r="D3" s="99" t="s">
        <v>285</v>
      </c>
      <c r="E3" s="136" t="s">
        <v>255</v>
      </c>
    </row>
    <row r="4" spans="1:5" ht="13.5" customHeight="1">
      <c r="A4" s="377" t="s">
        <v>252</v>
      </c>
      <c r="B4" s="377"/>
      <c r="C4" s="377"/>
      <c r="D4" s="377"/>
      <c r="E4" s="377"/>
    </row>
    <row r="5" spans="1:5" ht="21.75" customHeight="1">
      <c r="A5" s="47" t="s">
        <v>430</v>
      </c>
      <c r="B5" s="286" t="s">
        <v>429</v>
      </c>
      <c r="C5" s="286" t="s">
        <v>429</v>
      </c>
      <c r="D5" s="287">
        <v>0</v>
      </c>
      <c r="E5" s="287">
        <v>0</v>
      </c>
    </row>
    <row r="6" spans="1:5">
      <c r="A6" s="377" t="s">
        <v>253</v>
      </c>
      <c r="B6" s="377"/>
      <c r="C6" s="377"/>
      <c r="D6" s="377"/>
      <c r="E6" s="377"/>
    </row>
    <row r="7" spans="1:5" ht="33" customHeight="1">
      <c r="A7" s="47" t="s">
        <v>251</v>
      </c>
      <c r="B7" s="9" t="s">
        <v>457</v>
      </c>
      <c r="C7" s="152">
        <v>1</v>
      </c>
      <c r="D7" s="287">
        <v>1750</v>
      </c>
      <c r="E7" s="287">
        <v>0</v>
      </c>
    </row>
    <row r="8" spans="1:5">
      <c r="A8" s="377" t="s">
        <v>456</v>
      </c>
      <c r="B8" s="377"/>
      <c r="C8" s="377"/>
      <c r="D8" s="377"/>
      <c r="E8" s="377"/>
    </row>
    <row r="9" spans="1:5" ht="30" customHeight="1">
      <c r="A9" s="288" t="s">
        <v>250</v>
      </c>
      <c r="B9" s="9" t="s">
        <v>457</v>
      </c>
      <c r="C9" s="283">
        <v>2</v>
      </c>
      <c r="D9" s="284">
        <v>3250</v>
      </c>
      <c r="E9" s="287">
        <v>0</v>
      </c>
    </row>
    <row r="10" spans="1:5" ht="39" customHeight="1">
      <c r="A10" s="47" t="s">
        <v>251</v>
      </c>
      <c r="B10" s="9" t="s">
        <v>458</v>
      </c>
      <c r="C10" s="283">
        <v>1</v>
      </c>
      <c r="D10" s="287">
        <v>0</v>
      </c>
      <c r="E10" s="285">
        <v>31650</v>
      </c>
    </row>
    <row r="11" spans="1:5" ht="14.25" customHeight="1">
      <c r="A11" s="377" t="s">
        <v>428</v>
      </c>
      <c r="B11" s="377"/>
      <c r="C11" s="377"/>
      <c r="D11" s="377"/>
      <c r="E11" s="377"/>
    </row>
    <row r="12" spans="1:5" ht="19.5" customHeight="1">
      <c r="A12" s="47" t="s">
        <v>430</v>
      </c>
      <c r="B12" s="286" t="s">
        <v>429</v>
      </c>
      <c r="C12" s="286" t="s">
        <v>429</v>
      </c>
      <c r="D12" s="287">
        <v>0</v>
      </c>
      <c r="E12" s="287">
        <v>0</v>
      </c>
    </row>
    <row r="13" spans="1:5" ht="11.25" customHeight="1">
      <c r="A13" s="381"/>
      <c r="B13" s="381"/>
      <c r="C13" s="381"/>
      <c r="D13" s="381"/>
      <c r="E13" s="381"/>
    </row>
    <row r="14" spans="1:5" ht="16.5" customHeight="1">
      <c r="A14" s="380" t="s">
        <v>282</v>
      </c>
      <c r="B14" s="380"/>
      <c r="C14" s="380"/>
      <c r="D14" s="289">
        <f>D9+D7</f>
        <v>5000</v>
      </c>
      <c r="E14" s="290">
        <f>E10</f>
        <v>31650</v>
      </c>
    </row>
    <row r="15" spans="1:5" ht="12" customHeight="1">
      <c r="A15" s="146"/>
      <c r="B15" s="146"/>
      <c r="C15" s="146"/>
      <c r="D15" s="147"/>
      <c r="E15" s="148"/>
    </row>
    <row r="16" spans="1:5" ht="16.5" customHeight="1">
      <c r="A16" s="378" t="s">
        <v>257</v>
      </c>
      <c r="B16" s="379"/>
      <c r="C16" s="379"/>
      <c r="D16" s="379"/>
      <c r="E16" s="379"/>
    </row>
    <row r="17" spans="1:8" ht="27" customHeight="1">
      <c r="A17" s="102" t="s">
        <v>258</v>
      </c>
      <c r="B17" s="98" t="s">
        <v>249</v>
      </c>
      <c r="C17" s="98" t="s">
        <v>284</v>
      </c>
      <c r="D17" s="99" t="s">
        <v>285</v>
      </c>
      <c r="E17" s="136" t="s">
        <v>255</v>
      </c>
    </row>
    <row r="18" spans="1:8" ht="6" customHeight="1">
      <c r="A18" s="371"/>
      <c r="B18" s="371"/>
      <c r="C18" s="371"/>
      <c r="D18" s="371"/>
      <c r="E18" s="371"/>
    </row>
    <row r="19" spans="1:8" ht="18.75" customHeight="1">
      <c r="A19" s="372">
        <v>2011</v>
      </c>
      <c r="B19" s="279" t="s">
        <v>454</v>
      </c>
      <c r="C19" s="278">
        <v>0</v>
      </c>
      <c r="D19" s="373" t="s">
        <v>430</v>
      </c>
      <c r="E19" s="282" t="s">
        <v>100</v>
      </c>
    </row>
    <row r="20" spans="1:8" ht="17.25" customHeight="1">
      <c r="A20" s="372"/>
      <c r="B20" s="279" t="s">
        <v>455</v>
      </c>
      <c r="C20" s="278">
        <v>0</v>
      </c>
      <c r="D20" s="374"/>
      <c r="E20" s="282" t="s">
        <v>100</v>
      </c>
      <c r="H20" s="149"/>
    </row>
    <row r="21" spans="1:8" ht="15.75" customHeight="1">
      <c r="A21" s="372">
        <v>2012</v>
      </c>
      <c r="B21" s="279" t="s">
        <v>454</v>
      </c>
      <c r="C21" s="278">
        <v>0</v>
      </c>
      <c r="D21" s="373" t="s">
        <v>430</v>
      </c>
      <c r="E21" s="282" t="s">
        <v>100</v>
      </c>
    </row>
    <row r="22" spans="1:8" ht="20.25" customHeight="1">
      <c r="A22" s="372"/>
      <c r="B22" s="279" t="s">
        <v>455</v>
      </c>
      <c r="C22" s="278">
        <v>0</v>
      </c>
      <c r="D22" s="374"/>
      <c r="E22" s="282" t="s">
        <v>100</v>
      </c>
    </row>
    <row r="23" spans="1:8" ht="20.25" customHeight="1">
      <c r="A23" s="372">
        <v>2013</v>
      </c>
      <c r="B23" s="279" t="s">
        <v>454</v>
      </c>
      <c r="C23" s="280">
        <v>1</v>
      </c>
      <c r="D23" s="281">
        <v>8690.7800000000007</v>
      </c>
      <c r="E23" s="282" t="s">
        <v>100</v>
      </c>
    </row>
    <row r="24" spans="1:8" ht="21.75" customHeight="1">
      <c r="A24" s="372"/>
      <c r="B24" s="279" t="s">
        <v>455</v>
      </c>
      <c r="C24" s="280">
        <v>0</v>
      </c>
      <c r="D24" s="281" t="s">
        <v>430</v>
      </c>
      <c r="E24" s="282" t="s">
        <v>100</v>
      </c>
    </row>
    <row r="25" spans="1:8" ht="24.75" customHeight="1">
      <c r="A25" s="372">
        <v>2014</v>
      </c>
      <c r="B25" s="279" t="s">
        <v>454</v>
      </c>
      <c r="C25" s="278">
        <v>0</v>
      </c>
      <c r="D25" s="373" t="s">
        <v>430</v>
      </c>
      <c r="E25" s="282" t="s">
        <v>100</v>
      </c>
    </row>
    <row r="26" spans="1:8" ht="24.75" customHeight="1">
      <c r="A26" s="372"/>
      <c r="B26" s="279" t="s">
        <v>455</v>
      </c>
      <c r="C26" s="278">
        <v>0</v>
      </c>
      <c r="D26" s="374"/>
      <c r="E26" s="282" t="s">
        <v>100</v>
      </c>
    </row>
    <row r="27" spans="1:8" ht="20.25" customHeight="1" thickBot="1">
      <c r="A27" s="369" t="s">
        <v>282</v>
      </c>
      <c r="B27" s="370"/>
      <c r="C27" s="370"/>
      <c r="D27" s="276">
        <f>SUM(D19:D24)</f>
        <v>8690.7800000000007</v>
      </c>
      <c r="E27" s="277"/>
    </row>
  </sheetData>
  <mergeCells count="17">
    <mergeCell ref="A2:E2"/>
    <mergeCell ref="A6:E6"/>
    <mergeCell ref="A4:E4"/>
    <mergeCell ref="A16:E16"/>
    <mergeCell ref="A8:E8"/>
    <mergeCell ref="A14:C14"/>
    <mergeCell ref="A13:E13"/>
    <mergeCell ref="A11:E11"/>
    <mergeCell ref="A27:C27"/>
    <mergeCell ref="A18:E18"/>
    <mergeCell ref="A19:A20"/>
    <mergeCell ref="A23:A24"/>
    <mergeCell ref="A21:A22"/>
    <mergeCell ref="D19:D20"/>
    <mergeCell ref="A25:A26"/>
    <mergeCell ref="D21:D22"/>
    <mergeCell ref="D25:D26"/>
  </mergeCells>
  <phoneticPr fontId="0" type="noConversion"/>
  <pageMargins left="0.7" right="0.7" top="0.75" bottom="0.75" header="0.3" footer="0.3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tabSelected="1" view="pageBreakPreview" zoomScaleNormal="85" workbookViewId="0">
      <selection activeCell="C16" sqref="C16"/>
    </sheetView>
  </sheetViews>
  <sheetFormatPr defaultRowHeight="12.75"/>
  <cols>
    <col min="1" max="1" width="5.7109375" style="3" customWidth="1"/>
    <col min="2" max="2" width="53.7109375" customWidth="1"/>
    <col min="3" max="3" width="34.42578125" customWidth="1"/>
  </cols>
  <sheetData>
    <row r="1" spans="1:7" ht="21.75" customHeight="1">
      <c r="A1" s="382" t="s">
        <v>462</v>
      </c>
      <c r="B1" s="383"/>
      <c r="C1" s="383"/>
    </row>
    <row r="2" spans="1:7" ht="12.75" customHeight="1">
      <c r="A2" s="384"/>
      <c r="B2" s="384"/>
      <c r="C2" s="384"/>
    </row>
    <row r="3" spans="1:7" ht="43.5" customHeight="1">
      <c r="A3" s="66" t="s">
        <v>259</v>
      </c>
      <c r="B3" s="65" t="s">
        <v>6</v>
      </c>
      <c r="C3" s="65" t="s">
        <v>7</v>
      </c>
    </row>
    <row r="4" spans="1:7" ht="18.75" customHeight="1">
      <c r="A4" s="69">
        <v>1</v>
      </c>
      <c r="B4" s="346" t="s">
        <v>408</v>
      </c>
      <c r="C4" s="346"/>
      <c r="G4" s="151"/>
    </row>
    <row r="5" spans="1:7" s="180" customFormat="1" ht="20.100000000000001" customHeight="1">
      <c r="A5" s="172">
        <v>1</v>
      </c>
      <c r="B5" s="39" t="s">
        <v>409</v>
      </c>
      <c r="C5" s="39"/>
      <c r="G5"/>
    </row>
    <row r="6" spans="1:7" ht="25.5" customHeight="1">
      <c r="A6" s="69">
        <v>2</v>
      </c>
      <c r="B6" s="346" t="s">
        <v>56</v>
      </c>
      <c r="C6" s="346"/>
    </row>
    <row r="7" spans="1:7" s="151" customFormat="1" ht="24.75" customHeight="1">
      <c r="A7" s="254">
        <v>1</v>
      </c>
      <c r="B7" s="39" t="s">
        <v>57</v>
      </c>
      <c r="C7" s="164"/>
      <c r="G7"/>
    </row>
  </sheetData>
  <mergeCells count="4">
    <mergeCell ref="A1:C1"/>
    <mergeCell ref="A2:C2"/>
    <mergeCell ref="B6:C6"/>
    <mergeCell ref="B4:C4"/>
  </mergeCells>
  <phoneticPr fontId="22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7</vt:i4>
      </vt:variant>
    </vt:vector>
  </HeadingPairs>
  <TitlesOfParts>
    <vt:vector size="14" baseType="lpstr">
      <vt:lpstr>Informacje ogólne</vt:lpstr>
      <vt:lpstr>budynki</vt:lpstr>
      <vt:lpstr>elektronika</vt:lpstr>
      <vt:lpstr>środki trwałe</vt:lpstr>
      <vt:lpstr>pojazdy </vt:lpstr>
      <vt:lpstr>Szkodowość</vt:lpstr>
      <vt:lpstr>lokalizacje</vt:lpstr>
      <vt:lpstr>budynki!Obszar_wydruku</vt:lpstr>
      <vt:lpstr>elektronika!Obszar_wydruku</vt:lpstr>
      <vt:lpstr>'Informacje ogólne'!Obszar_wydruku</vt:lpstr>
      <vt:lpstr>lokalizacje!Obszar_wydruku</vt:lpstr>
      <vt:lpstr>'pojazdy '!Obszar_wydruku</vt:lpstr>
      <vt:lpstr>Szkodowość!Obszar_wydruku</vt:lpstr>
      <vt:lpstr>'środki trwałe'!Obszar_wydruku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MEDIC</dc:creator>
  <cp:lastModifiedBy>jakub.kubat</cp:lastModifiedBy>
  <cp:lastPrinted>2014-09-19T12:58:01Z</cp:lastPrinted>
  <dcterms:created xsi:type="dcterms:W3CDTF">2003-03-13T10:23:20Z</dcterms:created>
  <dcterms:modified xsi:type="dcterms:W3CDTF">2014-10-08T09:25:26Z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412511E1">
    <vt:lpwstr/>
  </property>
  <property fmtid="{D5CDD505-2E9C-101B-9397-08002B2CF9AE}" pid="3" name="IVID145012D5">
    <vt:lpwstr/>
  </property>
  <property fmtid="{D5CDD505-2E9C-101B-9397-08002B2CF9AE}" pid="4" name="IVID3A371DE6">
    <vt:lpwstr/>
  </property>
  <property fmtid="{D5CDD505-2E9C-101B-9397-08002B2CF9AE}" pid="5" name="IVID305908F7">
    <vt:lpwstr/>
  </property>
  <property fmtid="{D5CDD505-2E9C-101B-9397-08002B2CF9AE}" pid="6" name="IVIDEC1DB65A">
    <vt:lpwstr/>
  </property>
  <property fmtid="{D5CDD505-2E9C-101B-9397-08002B2CF9AE}" pid="7" name="IVID146313F2">
    <vt:lpwstr/>
  </property>
  <property fmtid="{D5CDD505-2E9C-101B-9397-08002B2CF9AE}" pid="8" name="IVID247C1308">
    <vt:lpwstr/>
  </property>
  <property fmtid="{D5CDD505-2E9C-101B-9397-08002B2CF9AE}" pid="9" name="IVID7D00119">
    <vt:lpwstr/>
  </property>
  <property fmtid="{D5CDD505-2E9C-101B-9397-08002B2CF9AE}" pid="10" name="IVID124B15E0">
    <vt:lpwstr/>
  </property>
  <property fmtid="{D5CDD505-2E9C-101B-9397-08002B2CF9AE}" pid="11" name="IVID343010DD">
    <vt:lpwstr/>
  </property>
  <property fmtid="{D5CDD505-2E9C-101B-9397-08002B2CF9AE}" pid="12" name="IVID55213FF">
    <vt:lpwstr/>
  </property>
  <property fmtid="{D5CDD505-2E9C-101B-9397-08002B2CF9AE}" pid="13" name="IVID372F19E9">
    <vt:lpwstr/>
  </property>
  <property fmtid="{D5CDD505-2E9C-101B-9397-08002B2CF9AE}" pid="14" name="IVIDBC9AED84">
    <vt:lpwstr/>
  </property>
  <property fmtid="{D5CDD505-2E9C-101B-9397-08002B2CF9AE}" pid="15" name="IVID363218D8">
    <vt:lpwstr/>
  </property>
  <property fmtid="{D5CDD505-2E9C-101B-9397-08002B2CF9AE}" pid="16" name="IVID17FE2478">
    <vt:lpwstr/>
  </property>
  <property fmtid="{D5CDD505-2E9C-101B-9397-08002B2CF9AE}" pid="17" name="IVID1C76DEB5">
    <vt:lpwstr/>
  </property>
  <property fmtid="{D5CDD505-2E9C-101B-9397-08002B2CF9AE}" pid="18" name="IVIDC661EF3">
    <vt:lpwstr/>
  </property>
  <property fmtid="{D5CDD505-2E9C-101B-9397-08002B2CF9AE}" pid="19" name="IVID32571C01">
    <vt:lpwstr/>
  </property>
  <property fmtid="{D5CDD505-2E9C-101B-9397-08002B2CF9AE}" pid="20" name="IVID1D391309">
    <vt:lpwstr/>
  </property>
  <property fmtid="{D5CDD505-2E9C-101B-9397-08002B2CF9AE}" pid="21" name="IVIDE5F12D2">
    <vt:lpwstr/>
  </property>
  <property fmtid="{D5CDD505-2E9C-101B-9397-08002B2CF9AE}" pid="22" name="IVID274D12D5">
    <vt:lpwstr/>
  </property>
  <property fmtid="{D5CDD505-2E9C-101B-9397-08002B2CF9AE}" pid="23" name="IVID191F0CF2">
    <vt:lpwstr/>
  </property>
  <property fmtid="{D5CDD505-2E9C-101B-9397-08002B2CF9AE}" pid="24" name="IVID202E14EF">
    <vt:lpwstr/>
  </property>
  <property fmtid="{D5CDD505-2E9C-101B-9397-08002B2CF9AE}" pid="25" name="IVID847BBDC9">
    <vt:lpwstr/>
  </property>
  <property fmtid="{D5CDD505-2E9C-101B-9397-08002B2CF9AE}" pid="26" name="IVID2B251201">
    <vt:lpwstr/>
  </property>
</Properties>
</file>