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1"/>
  </bookViews>
  <sheets>
    <sheet name="Zał_3_Przedsiewziecia (2)" sheetId="1" r:id="rId1"/>
    <sheet name="Zał_1_WPF 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_AtRisk_SimSetting_AutomaticallyGenerateReports" hidden="1">TRUE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2047</definedName>
    <definedName name="_AtRisk_SimSetting_SimNameCount" hidden="1">0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Regression_Out" hidden="1">#REF!</definedName>
    <definedName name="_Regression_X" hidden="1">#REF!</definedName>
    <definedName name="_Regression_Y" hidden="1">#REF!</definedName>
    <definedName name="a">'[4]Loan Schedule USD'!$B$5</definedName>
    <definedName name="aaa" hidden="1">#REF!</definedName>
    <definedName name="aaaa">#REF!</definedName>
    <definedName name="aaaaa">#REF!</definedName>
    <definedName name="aaaaaaa">#REF!</definedName>
    <definedName name="aaasss">#REF!</definedName>
    <definedName name="aiec">#REF!</definedName>
    <definedName name="AIFC">#REF!</definedName>
    <definedName name="amortyzacja_bilansowa_od_początku_roku">'[6]krosno -&gt; grupę, amortyzację'!$M$2:$M$16384</definedName>
    <definedName name="as" hidden="1">#REF!</definedName>
    <definedName name="base">#REF!</definedName>
    <definedName name="BE_ec_tar">#REF!</definedName>
    <definedName name="BE_tariff">#REF!</definedName>
    <definedName name="CF_other">#REF!</definedName>
    <definedName name="Commitment_fee">'[8]Loan Schedule1'!$B$8</definedName>
    <definedName name="conn">#REF!</definedName>
    <definedName name="coverage">#REF!</definedName>
    <definedName name="coverage2005">#REF!</definedName>
    <definedName name="Cykl_p_acenia_zobowi_zań_w_dniach">'[9]FO1NOWE'!$G:$G,'[9]FO1NOWE'!$B$90:$AZ$90,'[9]FO1NOWE'!$B$92:$AZ$92,'[9]FO1NOWE'!$B$94:$AZ$94</definedName>
    <definedName name="Cykl_ści_gania_nale_ności_w_dniach">'[9]FO1NOWE'!$G:$G,'[9]FO1NOWE'!$B$90:$AZ$90,'[9]FO1NOWE'!$B$92:$AZ$92</definedName>
    <definedName name="Cykl_zapasów__w_dniach">'[9]FO1NOWE'!$G:$G,'[9]FO1NOWE'!$B$90:$AZ$90</definedName>
    <definedName name="cze_99">#REF!</definedName>
    <definedName name="dd">#REF!</definedName>
    <definedName name="ddddd">#REF!</definedName>
    <definedName name="ddfdfff">#REF!</definedName>
    <definedName name="delay">#REF!</definedName>
    <definedName name="DEMAND">#REF!</definedName>
    <definedName name="dep">'[10]Jaroszow1'!#REF!</definedName>
    <definedName name="E_BENEFITS">#REF!</definedName>
    <definedName name="e_i">#REF!</definedName>
    <definedName name="e_p">#REF!</definedName>
    <definedName name="EBCA">#REF!</definedName>
    <definedName name="EC_COST">#REF!</definedName>
    <definedName name="ec_subs">#REF!</definedName>
    <definedName name="eeeeee">#REF!</definedName>
    <definedName name="eirr">#REF!</definedName>
    <definedName name="enpv">#REF!</definedName>
    <definedName name="eocc">#REF!</definedName>
    <definedName name="Excel_BuiltIn_Database_0">#REF!</definedName>
    <definedName name="Excel_BuiltIn_Recorder_0">#REF!</definedName>
    <definedName name="FBCA">#REF!</definedName>
    <definedName name="FCC">#REF!</definedName>
    <definedName name="fff">#REF!</definedName>
    <definedName name="FINCOST">#REF!</definedName>
    <definedName name="firr">#REF!</definedName>
    <definedName name="fnpv">#REF!</definedName>
    <definedName name="gdp">#REF!</definedName>
    <definedName name="growth">#REF!</definedName>
    <definedName name="jump">'[10]Jaroszow1'!#REF!</definedName>
    <definedName name="KAPITA_Y_W_ASNE">'[9]FO1NOWE'!$B$60,'[9]FO1NOWE'!$B$60:$AZ$60</definedName>
    <definedName name="kasa">#REF!</definedName>
    <definedName name="kasa_w">#REF!</definedName>
    <definedName name="kasa_w2">#REF!</definedName>
    <definedName name="kasa1">#REF!</definedName>
    <definedName name="kasa1_w">#REF!</definedName>
    <definedName name="kasa1_w2">#REF!</definedName>
    <definedName name="kasa10">#REF!</definedName>
    <definedName name="kasa2">#REF!</definedName>
    <definedName name="kasa2_w">#REF!</definedName>
    <definedName name="kasa2_w2">#REF!</definedName>
    <definedName name="kasa3">#REF!</definedName>
    <definedName name="kasa3_w">#REF!</definedName>
    <definedName name="kasa3_w2">#REF!</definedName>
    <definedName name="kasa4">#REF!</definedName>
    <definedName name="kasa4_w">#REF!</definedName>
    <definedName name="kasa4_w2">#REF!</definedName>
    <definedName name="kasa5">#REF!</definedName>
    <definedName name="kasa5_w">#REF!</definedName>
    <definedName name="kasa5_w2">#REF!</definedName>
    <definedName name="kasa6">#REF!</definedName>
    <definedName name="kasa6_w">#REF!</definedName>
    <definedName name="kasa6_w2">#REF!</definedName>
    <definedName name="kasa7">#REF!</definedName>
    <definedName name="kasa8">#REF!</definedName>
    <definedName name="kasa9">#REF!</definedName>
    <definedName name="Koszty">'[12]Koszty'!$A$1:$J$253</definedName>
    <definedName name="kredyt">#REF!</definedName>
    <definedName name="kredyt_w">#REF!</definedName>
    <definedName name="kredyt_w2">#REF!</definedName>
    <definedName name="kredyt1">#REF!</definedName>
    <definedName name="kredyt1_w">#REF!</definedName>
    <definedName name="kredyt1_w2">#REF!</definedName>
    <definedName name="kredyt10">#REF!</definedName>
    <definedName name="kredyt2">#REF!</definedName>
    <definedName name="kredyt2_w">#REF!</definedName>
    <definedName name="kredyt2_w2">#REF!</definedName>
    <definedName name="kredyt3">#REF!</definedName>
    <definedName name="kredyt3_w">#REF!</definedName>
    <definedName name="kredyt3_w2">#REF!</definedName>
    <definedName name="kredyt4">#REF!</definedName>
    <definedName name="kredyt4_w">#REF!</definedName>
    <definedName name="kredyt4_w2">#REF!</definedName>
    <definedName name="kredyt5">#REF!</definedName>
    <definedName name="kredyt5_w">#REF!</definedName>
    <definedName name="kredyt5_w2">#REF!</definedName>
    <definedName name="kredyt6">#REF!</definedName>
    <definedName name="kredyt6_w">#REF!</definedName>
    <definedName name="kredyt6_w2">#REF!</definedName>
    <definedName name="kredyt7">#REF!</definedName>
    <definedName name="kredyt8">#REF!</definedName>
    <definedName name="kredyt9">#REF!</definedName>
    <definedName name="lcd">#REF!</definedName>
    <definedName name="life">#REF!</definedName>
    <definedName name="loan1">'[10]Jaroszow1'!#REF!</definedName>
    <definedName name="loan2">'[10]Jaroszow1'!#REF!</definedName>
    <definedName name="loan3">'[10]Jaroszow1'!#REF!</definedName>
    <definedName name="Macro1">#REF!</definedName>
    <definedName name="MAG1">#REF!</definedName>
    <definedName name="MAG11">'[13]Zap'!#REF!</definedName>
    <definedName name="Makro1">#REF!</definedName>
    <definedName name="makrowojtek">#REF!</definedName>
    <definedName name="mj_2">#REF!</definedName>
    <definedName name="Nakłady_inwestycyjne">'[14]analiza_wrażliwości'!$B$22:$AJ$22</definedName>
    <definedName name="obszar">#REF!</definedName>
    <definedName name="_xlnm.Print_Area" localSheetId="1">'Zał_1_WPF '!$D$1:$T$73</definedName>
    <definedName name="_xlnm.Print_Area" localSheetId="0">'Zał_3_Przedsiewziecia (2)'!$A$1:$Q$65</definedName>
    <definedName name="Oprocentowanie2">'[15]koszty'!#REF!</definedName>
    <definedName name="P_USERS">#REF!</definedName>
    <definedName name="piped_water_1996">#REF!</definedName>
    <definedName name="pog">#REF!</definedName>
    <definedName name="pog_w">#REF!</definedName>
    <definedName name="pog_w2">#REF!</definedName>
    <definedName name="pog1">#REF!</definedName>
    <definedName name="pog1_w">#REF!</definedName>
    <definedName name="pog1_w2">#REF!</definedName>
    <definedName name="pog10">#REF!</definedName>
    <definedName name="pog2">#REF!</definedName>
    <definedName name="pog2_w">#REF!</definedName>
    <definedName name="pog2_w2">#REF!</definedName>
    <definedName name="pog3">#REF!</definedName>
    <definedName name="pog3_w">#REF!</definedName>
    <definedName name="pog3_w2">#REF!</definedName>
    <definedName name="pog4">#REF!</definedName>
    <definedName name="pog4_w">#REF!</definedName>
    <definedName name="pog4_w2">#REF!</definedName>
    <definedName name="pog5">#REF!</definedName>
    <definedName name="pog5_w">#REF!</definedName>
    <definedName name="pog5_w2">#REF!</definedName>
    <definedName name="pog6">#REF!</definedName>
    <definedName name="pog6_w">#REF!</definedName>
    <definedName name="pog6_w2">#REF!</definedName>
    <definedName name="pog7">#REF!</definedName>
    <definedName name="pog8">#REF!</definedName>
    <definedName name="pog9">#REF!</definedName>
    <definedName name="prowizja">'[15]Założenia'!#REF!</definedName>
    <definedName name="qq">#REF!</definedName>
    <definedName name="qqqqq">#REF!</definedName>
    <definedName name="rat">'[15]Założenia'!#REF!</definedName>
    <definedName name="reg2" hidden="1">#REF!</definedName>
    <definedName name="regx2" hidden="1">#REF!</definedName>
    <definedName name="Rentowność_dzia_alności_podstawowej">'[9]FO1NOWE'!$B$104:$AZ$104,'[9]FO1NOWE'!$B$105:$AZ$105</definedName>
    <definedName name="repay1">'[10]Jaroszow1'!#REF!</definedName>
    <definedName name="repay2">'[10]Jaroszow1'!#REF!</definedName>
    <definedName name="repay3">'[10]Jaroszow1'!#REF!</definedName>
    <definedName name="REVENUES">#REF!</definedName>
    <definedName name="RGK">'[6]krosno -&gt; grupę, amortyzację'!$J$2:$J$16384</definedName>
    <definedName name="RiskAfterRecalcMacro" hidden="1">""</definedName>
    <definedName name="RiskAfterSimMacro" hidden="1">""</definedName>
    <definedName name="riskATSTbaselineRequested" hidden="1">TRUE</definedName>
    <definedName name="riskATSTboxGraph" hidden="1">TRUE</definedName>
    <definedName name="riskATSTcomparisonGraph" hidden="1">TRUE</definedName>
    <definedName name="riskATSThistogramGraph" hidden="1">FALSE</definedName>
    <definedName name="riskATSToutputStatistic" hidden="1">4</definedName>
    <definedName name="riskATSTprintReport" hidden="1">FALSE</definedName>
    <definedName name="riskATSTreportsInActiveBook" hidden="1">FALSE</definedName>
    <definedName name="riskATSTreportsSelected" hidden="1">TRUE</definedName>
    <definedName name="riskATSTsequentialStress" hidden="1">TRUE</definedName>
    <definedName name="riskATSTsummaryReport" hidden="1">TRUE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TRUE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2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rofa">'[10]Jaroszow1'!#REF!</definedName>
    <definedName name="Rok1">#REF!</definedName>
    <definedName name="Rok1_w">#REF!</definedName>
    <definedName name="Rok1_w2">#REF!</definedName>
    <definedName name="Rok10_w">#REF!</definedName>
    <definedName name="Rok2">#REF!</definedName>
    <definedName name="Rok2_w">#REF!</definedName>
    <definedName name="Rok2_w2">#REF!</definedName>
    <definedName name="Rok3">#REF!</definedName>
    <definedName name="Rok3_w">#REF!</definedName>
    <definedName name="Rok3_w2">#REF!</definedName>
    <definedName name="Rok4">#REF!</definedName>
    <definedName name="Rok4_w">#REF!</definedName>
    <definedName name="Rok4_w2">#REF!</definedName>
    <definedName name="Rok5">#REF!</definedName>
    <definedName name="Rok5_w">#REF!</definedName>
    <definedName name="Rok5_w2">#REF!</definedName>
    <definedName name="Rok6">#REF!</definedName>
    <definedName name="Rok6_w">#REF!</definedName>
    <definedName name="Rok6_w2">#REF!</definedName>
    <definedName name="Rok7_w">#REF!</definedName>
    <definedName name="Rok8_w">#REF!</definedName>
    <definedName name="Rok9_w">#REF!</definedName>
    <definedName name="rrr">#REF!</definedName>
    <definedName name="SA">#REF!</definedName>
    <definedName name="sa_eb">#REF!</definedName>
    <definedName name="sa_inv">#REF!</definedName>
    <definedName name="SD">#REF!</definedName>
    <definedName name="SDD">#REF!</definedName>
    <definedName name="SERF">#REF!</definedName>
    <definedName name="ss" hidden="1">#REF!</definedName>
    <definedName name="ssssss">#REF!</definedName>
    <definedName name="SUMA">#REF!</definedName>
    <definedName name="SUMA_GBA">#REF!</definedName>
    <definedName name="SUMA_KK">#REF!</definedName>
    <definedName name="SUMMA">#REF!</definedName>
    <definedName name="SWR">#REF!</definedName>
    <definedName name="SWRF">#REF!</definedName>
    <definedName name="TAB.4">#REF!</definedName>
    <definedName name="tax">'[10]Jaroszow1'!#REF!</definedName>
    <definedName name="total_water_ec_1996">#REF!</definedName>
    <definedName name="ttt">#REF!</definedName>
    <definedName name="tttttt">#REF!</definedName>
    <definedName name="tttttttt">#REF!</definedName>
    <definedName name="tyyu">#REF!</definedName>
    <definedName name="wariant">'[20]wariant'!$B$3</definedName>
    <definedName name="Wskaźnik_bie__cej_p_ynności">'[9]FO1NOWE'!$B$85,'[9]FO1NOWE'!$B$85:$AZ$85</definedName>
    <definedName name="Wskaźnik_p_ynności_szybki">'[9]FO1NOWE'!$B$85,'[9]FO1NOWE'!$B$85:$AZ$85,'[9]FO1NOWE'!$B$86:$AZ$86</definedName>
    <definedName name="www">#REF!</definedName>
    <definedName name="wwww">#REF!</definedName>
    <definedName name="wwwwww">#REF!</definedName>
    <definedName name="xxx" hidden="1">#REF!</definedName>
    <definedName name="year2000">#REF!</definedName>
    <definedName name="year2005">#REF!</definedName>
    <definedName name="years">#REF!</definedName>
    <definedName name="zaciąganie_kredytu">#REF!</definedName>
    <definedName name="zaciąganie_kredytu_w">#REF!</definedName>
    <definedName name="zaciąganie_kredytu_w2">#REF!</definedName>
    <definedName name="Zobowi_zania_biezace__F_01_dz.3_poz_04">'[9]FO1NOWE'!$B$53:$AZ$53,'[9]FO1NOWE'!$B$55:$AZ$55</definedName>
    <definedName name="Zobowi_zania_d_ugoterminowe__F_01_dz3_poz_01">'[9]FO1NOWE'!$B$53:$AZ$53,'[9]FO1NOWE'!$B$55:$AZ$55,'[9]FO1NOWE'!$B$53</definedName>
  </definedNames>
  <calcPr fullCalcOnLoad="1"/>
</workbook>
</file>

<file path=xl/sharedStrings.xml><?xml version="1.0" encoding="utf-8"?>
<sst xmlns="http://schemas.openxmlformats.org/spreadsheetml/2006/main" count="316" uniqueCount="220">
  <si>
    <t>Wiersze z tabeli, które spełnią wymóg prognozy długu</t>
  </si>
  <si>
    <t>Wieloletnia Prognoza Finansowa Gminy Manowo na lata 2011-2017- po zmianach na 31.03.2011 r.</t>
  </si>
  <si>
    <t>Prognoza - WPF :</t>
  </si>
  <si>
    <t>Lp</t>
  </si>
  <si>
    <t xml:space="preserve">Wyszczególnienie   </t>
  </si>
  <si>
    <t>Rok 2009</t>
  </si>
  <si>
    <t>Rok 2010</t>
  </si>
  <si>
    <t xml:space="preserve">1. </t>
  </si>
  <si>
    <t>1.1.</t>
  </si>
  <si>
    <t>1.2.</t>
  </si>
  <si>
    <t>w tym:</t>
  </si>
  <si>
    <t>1.2.1</t>
  </si>
  <si>
    <t>2.</t>
  </si>
  <si>
    <t>2.1</t>
  </si>
  <si>
    <t>2.2</t>
  </si>
  <si>
    <t>2.2.1</t>
  </si>
  <si>
    <t>związane z organem stanowiącym (rozdz. 75022)</t>
  </si>
  <si>
    <t>2.2.2</t>
  </si>
  <si>
    <t>związane z organem wykonawczym (rozdz. 75023)</t>
  </si>
  <si>
    <t>2.3</t>
  </si>
  <si>
    <t>2.3.1</t>
  </si>
  <si>
    <t>poręczenia i gwarancje podlegające wyłączeniom z limitów spłaty zobowiązań</t>
  </si>
  <si>
    <t>2.4</t>
  </si>
  <si>
    <t>x</t>
  </si>
  <si>
    <t>3.</t>
  </si>
  <si>
    <t xml:space="preserve">4. </t>
  </si>
  <si>
    <t>Nadwyżka budżetowa z lat ubiegłych plus wolne środki</t>
  </si>
  <si>
    <t>4.1</t>
  </si>
  <si>
    <t>nadwyżka budżetowa z lat ubiegłych plus wolne środki zgodnie z art.  217 ufp angażowane na pokrycie deficytu roku bieżącego</t>
  </si>
  <si>
    <t>5.</t>
  </si>
  <si>
    <t>5.1</t>
  </si>
  <si>
    <t xml:space="preserve">Z prywatyzacji </t>
  </si>
  <si>
    <t>5.2</t>
  </si>
  <si>
    <t>Zwrot (wpłata do budżetu) pożyczek udzielonych z budżetu innym podmiotom</t>
  </si>
  <si>
    <t>5.3</t>
  </si>
  <si>
    <t>Z innych operacji finansowych</t>
  </si>
  <si>
    <t xml:space="preserve">6. </t>
  </si>
  <si>
    <t>Środki do dyspozycji na spłatę i obsługę długu oraz na wydatki majątkowe  (3+4+5)</t>
  </si>
  <si>
    <t xml:space="preserve">7. </t>
  </si>
  <si>
    <t>7.1</t>
  </si>
  <si>
    <t>7.2</t>
  </si>
  <si>
    <t>7.2.1</t>
  </si>
  <si>
    <t>wydatki na obsługę długu, o którym mowa w art. 89 ust.1 pkt 1 ufp</t>
  </si>
  <si>
    <t>8.</t>
  </si>
  <si>
    <t>8.1</t>
  </si>
  <si>
    <t>Udzielane pożyczki</t>
  </si>
  <si>
    <t>8.2</t>
  </si>
  <si>
    <t xml:space="preserve">Inne operacje finansowe </t>
  </si>
  <si>
    <t>9.</t>
  </si>
  <si>
    <t>Środki do dyspozycji na wydatki majątkowe (6-7-8)</t>
  </si>
  <si>
    <t>10.</t>
  </si>
  <si>
    <t>10.1</t>
  </si>
  <si>
    <t>10.2</t>
  </si>
  <si>
    <t xml:space="preserve">11. </t>
  </si>
  <si>
    <t>12.</t>
  </si>
  <si>
    <t>Wynik finansowy budżetu (9-10+11)</t>
  </si>
  <si>
    <t>13.</t>
  </si>
  <si>
    <t xml:space="preserve">Stan kwoty długu </t>
  </si>
  <si>
    <t>13.1</t>
  </si>
  <si>
    <t xml:space="preserve">łączna kwota wyłączeń zdefiniowana w art. 243 ust.3 pkt 1 ufp oraz w art. 170 ust.3 sufp </t>
  </si>
  <si>
    <t>13.1.1</t>
  </si>
  <si>
    <t>14.</t>
  </si>
  <si>
    <t>Kwota zobowiązań związku współtworzonego przez jst przypadających do spłaty w danym roku budżetowym podlegających doliczeniu zgodnie z art. 244 upf</t>
  </si>
  <si>
    <t>15.</t>
  </si>
  <si>
    <t>15a</t>
  </si>
  <si>
    <t>15b</t>
  </si>
  <si>
    <t>Obliczenia dla lewej strony wzoru wg art. 243 ufp z uwzględnieniem poz. 14</t>
  </si>
  <si>
    <t>16.</t>
  </si>
  <si>
    <t>17.</t>
  </si>
  <si>
    <t>18.</t>
  </si>
  <si>
    <t xml:space="preserve"> </t>
  </si>
  <si>
    <t>19.</t>
  </si>
  <si>
    <t>Wydatki bieżące razem (2+ 7.2)</t>
  </si>
  <si>
    <t>20.</t>
  </si>
  <si>
    <t>Wydatki ogółem razem (10+19)</t>
  </si>
  <si>
    <t>21.</t>
  </si>
  <si>
    <t>WYNIK BUDŻETU  (1-20)</t>
  </si>
  <si>
    <t>22.</t>
  </si>
  <si>
    <t>Przychody budżetu (5+11)</t>
  </si>
  <si>
    <t>23.</t>
  </si>
  <si>
    <t>Rozchody budżetu (7.1+8)</t>
  </si>
  <si>
    <t>24.</t>
  </si>
  <si>
    <t>*/</t>
  </si>
  <si>
    <t>"sufp" = ustawa z dnia 30.06.2005r. (Dz.U. nr 249 poz. 2104 z późn. zm.)</t>
  </si>
  <si>
    <t>I pół/09</t>
  </si>
  <si>
    <t>II kw/09</t>
  </si>
  <si>
    <t>I pół/10</t>
  </si>
  <si>
    <t>III kw/10</t>
  </si>
  <si>
    <t>Prognoza - WPF</t>
  </si>
  <si>
    <r>
      <rPr>
        <b/>
        <sz val="11"/>
        <rFont val="Times New Roman"/>
        <family val="1"/>
      </rPr>
      <t>I półrocze</t>
    </r>
    <r>
      <rPr>
        <sz val="11"/>
        <rFont val="Times New Roman"/>
        <family val="1"/>
      </rPr>
      <t xml:space="preserve"> 2009</t>
    </r>
  </si>
  <si>
    <r>
      <rPr>
        <b/>
        <sz val="11"/>
        <rFont val="Times New Roman"/>
        <family val="1"/>
      </rPr>
      <t>III kw</t>
    </r>
    <r>
      <rPr>
        <sz val="11"/>
        <rFont val="Times New Roman"/>
        <family val="1"/>
      </rPr>
      <t>artały 2009</t>
    </r>
  </si>
  <si>
    <r>
      <rPr>
        <sz val="11"/>
        <rFont val="Times New Roman"/>
        <family val="1"/>
      </rPr>
      <t xml:space="preserve"> P</t>
    </r>
    <r>
      <rPr>
        <b/>
        <sz val="11"/>
        <rFont val="Times New Roman"/>
        <family val="1"/>
      </rPr>
      <t>lan na 2010 rok</t>
    </r>
  </si>
  <si>
    <r>
      <t xml:space="preserve">Wykonanie za </t>
    </r>
    <r>
      <rPr>
        <b/>
        <sz val="11"/>
        <rFont val="Times New Roman"/>
        <family val="1"/>
      </rPr>
      <t>I półrocze</t>
    </r>
    <r>
      <rPr>
        <sz val="11"/>
        <rFont val="Times New Roman"/>
        <family val="1"/>
      </rPr>
      <t xml:space="preserve"> 2010</t>
    </r>
  </si>
  <si>
    <r>
      <t>Plan -</t>
    </r>
    <r>
      <rPr>
        <b/>
        <sz val="11"/>
        <rFont val="Times New Roman"/>
        <family val="1"/>
      </rPr>
      <t xml:space="preserve"> III kw</t>
    </r>
    <r>
      <rPr>
        <sz val="11"/>
        <rFont val="Times New Roman"/>
        <family val="1"/>
      </rPr>
      <t>artały 2010</t>
    </r>
  </si>
  <si>
    <r>
      <t>Dochody OGÓŁEM</t>
    </r>
    <r>
      <rPr>
        <sz val="12"/>
        <rFont val="Times New Roman"/>
        <family val="1"/>
      </rPr>
      <t xml:space="preserve"> (pkt 1.1 + pkt 1.2)</t>
    </r>
  </si>
  <si>
    <r>
      <t>Dochody</t>
    </r>
    <r>
      <rPr>
        <b/>
        <u val="single"/>
        <sz val="12"/>
        <rFont val="Times New Roman"/>
        <family val="1"/>
      </rPr>
      <t xml:space="preserve"> bieżące</t>
    </r>
    <r>
      <rPr>
        <b/>
        <sz val="12"/>
        <rFont val="Times New Roman"/>
        <family val="1"/>
      </rPr>
      <t xml:space="preserve">  ogółem ( </t>
    </r>
    <r>
      <rPr>
        <b/>
        <sz val="12"/>
        <color indexed="10"/>
        <rFont val="Times New Roman"/>
        <family val="1"/>
      </rPr>
      <t xml:space="preserve">Db </t>
    </r>
    <r>
      <rPr>
        <b/>
        <sz val="12"/>
        <rFont val="Times New Roman"/>
        <family val="1"/>
      </rPr>
      <t xml:space="preserve">) </t>
    </r>
  </si>
  <si>
    <r>
      <t xml:space="preserve">Dochody </t>
    </r>
    <r>
      <rPr>
        <b/>
        <u val="single"/>
        <sz val="12"/>
        <rFont val="Times New Roman"/>
        <family val="1"/>
      </rPr>
      <t>majątkowe</t>
    </r>
    <r>
      <rPr>
        <b/>
        <sz val="12"/>
        <rFont val="Times New Roman"/>
        <family val="1"/>
      </rPr>
      <t xml:space="preserve">  - </t>
    </r>
    <r>
      <rPr>
        <sz val="12"/>
        <rFont val="Times New Roman"/>
        <family val="1"/>
      </rPr>
      <t xml:space="preserve">art. 226 ust. 1 pkt 2  </t>
    </r>
  </si>
  <si>
    <r>
      <t>ze sprzedaży majątku</t>
    </r>
    <r>
      <rPr>
        <b/>
        <sz val="12"/>
        <rFont val="Times New Roman"/>
        <family val="1"/>
      </rPr>
      <t xml:space="preserve"> (</t>
    </r>
    <r>
      <rPr>
        <b/>
        <sz val="12"/>
        <color indexed="10"/>
        <rFont val="Times New Roman"/>
        <family val="1"/>
      </rPr>
      <t>Sm</t>
    </r>
    <r>
      <rPr>
        <b/>
        <sz val="12"/>
        <rFont val="Times New Roman"/>
        <family val="1"/>
      </rPr>
      <t xml:space="preserve">) </t>
    </r>
    <r>
      <rPr>
        <sz val="12"/>
        <rFont val="Times New Roman"/>
        <family val="1"/>
      </rPr>
      <t xml:space="preserve"> </t>
    </r>
  </si>
  <si>
    <r>
      <t xml:space="preserve">Wydatki </t>
    </r>
    <r>
      <rPr>
        <b/>
        <u val="single"/>
        <sz val="12"/>
        <rFont val="Times New Roman"/>
        <family val="1"/>
      </rPr>
      <t>bieżące</t>
    </r>
    <r>
      <rPr>
        <b/>
        <sz val="12"/>
        <rFont val="Times New Roman"/>
        <family val="1"/>
      </rPr>
      <t xml:space="preserve">  </t>
    </r>
    <r>
      <rPr>
        <b/>
        <sz val="12"/>
        <color indexed="10"/>
        <rFont val="Times New Roman"/>
        <family val="1"/>
      </rPr>
      <t xml:space="preserve">(Wb) </t>
    </r>
    <r>
      <rPr>
        <b/>
        <sz val="12"/>
        <rFont val="Times New Roman"/>
        <family val="1"/>
      </rPr>
      <t>ogółem l</t>
    </r>
    <r>
      <rPr>
        <sz val="12"/>
        <rFont val="Times New Roman"/>
        <family val="1"/>
      </rPr>
      <t xml:space="preserve">ecz BEZ odsetek i prowizji od: kredytów  i pożyczek oraz wyemitowanych papierów wartościowych </t>
    </r>
  </si>
  <si>
    <r>
      <t>Wynagrodzenia</t>
    </r>
    <r>
      <rPr>
        <b/>
        <sz val="12"/>
        <rFont val="Times New Roman"/>
        <family val="1"/>
      </rPr>
      <t xml:space="preserve"> i składki</t>
    </r>
    <r>
      <rPr>
        <sz val="12"/>
        <rFont val="Times New Roman"/>
        <family val="1"/>
      </rPr>
      <t xml:space="preserve"> od nich naliczane razem </t>
    </r>
  </si>
  <si>
    <r>
      <t>Wydatki</t>
    </r>
    <r>
      <rPr>
        <sz val="12"/>
        <rFont val="Times New Roman"/>
        <family val="1"/>
      </rPr>
      <t xml:space="preserve"> związane z funkcjonowaniem </t>
    </r>
    <r>
      <rPr>
        <b/>
        <sz val="12"/>
        <rFont val="Times New Roman"/>
        <family val="1"/>
      </rPr>
      <t>organów JST</t>
    </r>
    <r>
      <rPr>
        <sz val="12"/>
        <rFont val="Times New Roman"/>
        <family val="1"/>
      </rPr>
      <t xml:space="preserve"> </t>
    </r>
  </si>
  <si>
    <r>
      <t xml:space="preserve">Z tytułu </t>
    </r>
    <r>
      <rPr>
        <b/>
        <sz val="12"/>
        <rFont val="Times New Roman"/>
        <family val="1"/>
      </rPr>
      <t>poręczeń i gwarancji</t>
    </r>
    <r>
      <rPr>
        <sz val="12"/>
        <rFont val="Times New Roman"/>
        <family val="1"/>
      </rPr>
      <t xml:space="preserve"> udzielonych przez JST (</t>
    </r>
    <r>
      <rPr>
        <b/>
        <sz val="12"/>
        <rFont val="Times New Roman"/>
        <family val="1"/>
      </rPr>
      <t>O</t>
    </r>
    <r>
      <rPr>
        <sz val="12"/>
        <rFont val="Times New Roman"/>
        <family val="1"/>
      </rPr>
      <t>)</t>
    </r>
  </si>
  <si>
    <r>
      <t xml:space="preserve">W prognozie - Limit wydatków </t>
    </r>
    <r>
      <rPr>
        <b/>
        <u val="single"/>
        <sz val="12"/>
        <color indexed="12"/>
        <rFont val="Times New Roman"/>
        <family val="1"/>
      </rPr>
      <t>bieżących</t>
    </r>
    <r>
      <rPr>
        <sz val="12"/>
        <rFont val="Times New Roman"/>
        <family val="1"/>
      </rPr>
      <t xml:space="preserve"> na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przedsięwzięcia,</t>
    </r>
    <r>
      <rPr>
        <sz val="12"/>
        <rFont val="Times New Roman"/>
        <family val="1"/>
      </rPr>
      <t xml:space="preserve"> o których mowa w art. 226 ust. 4 pkt 1 i pkt 2 </t>
    </r>
  </si>
  <si>
    <r>
      <t>WYNIK budżetu</t>
    </r>
    <r>
      <rPr>
        <sz val="12"/>
        <rFont val="Times New Roman"/>
        <family val="1"/>
      </rPr>
      <t xml:space="preserve"> po wykonaniu wydatków bieżących (</t>
    </r>
    <r>
      <rPr>
        <b/>
        <sz val="12"/>
        <rFont val="Times New Roman"/>
        <family val="1"/>
      </rPr>
      <t>bez obsługi długu</t>
    </r>
    <r>
      <rPr>
        <sz val="12"/>
        <rFont val="Times New Roman"/>
        <family val="1"/>
      </rPr>
      <t>) (pkt 1 - pkt 2)</t>
    </r>
  </si>
  <si>
    <r>
      <t>Inne przychody</t>
    </r>
    <r>
      <rPr>
        <u val="single"/>
        <sz val="12"/>
        <rFont val="Times New Roman"/>
        <family val="1"/>
      </rPr>
      <t xml:space="preserve"> ogółem lecz nie związane </t>
    </r>
    <r>
      <rPr>
        <sz val="12"/>
        <rFont val="Times New Roman"/>
        <family val="1"/>
      </rPr>
      <t xml:space="preserve">z zaciągnięciem długu  </t>
    </r>
  </si>
  <si>
    <r>
      <t>Spłata i obsługa długu</t>
    </r>
    <r>
      <rPr>
        <sz val="12"/>
        <rFont val="Times New Roman"/>
        <family val="1"/>
      </rPr>
      <t xml:space="preserve"> </t>
    </r>
  </si>
  <si>
    <r>
      <t>rozchody z tytułu spłaty rat kapitałowych oraz wykupu papierów wartościowych (</t>
    </r>
    <r>
      <rPr>
        <b/>
        <sz val="12"/>
        <color indexed="10"/>
        <rFont val="Times New Roman"/>
        <family val="1"/>
      </rPr>
      <t>R)</t>
    </r>
  </si>
  <si>
    <r>
      <t>wydatki bieżące na obsługę długu (</t>
    </r>
    <r>
      <rPr>
        <b/>
        <sz val="12"/>
        <color indexed="10"/>
        <rFont val="Times New Roman"/>
        <family val="1"/>
      </rPr>
      <t>O</t>
    </r>
    <r>
      <rPr>
        <sz val="12"/>
        <rFont val="Times New Roman"/>
        <family val="1"/>
      </rPr>
      <t>)</t>
    </r>
  </si>
  <si>
    <r>
      <t>Inne rozchody</t>
    </r>
    <r>
      <rPr>
        <sz val="12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 xml:space="preserve">ogółem </t>
    </r>
    <r>
      <rPr>
        <sz val="12"/>
        <rFont val="Times New Roman"/>
        <family val="1"/>
      </rPr>
      <t xml:space="preserve">(lecz bez spłaty długu) </t>
    </r>
  </si>
  <si>
    <r>
      <t xml:space="preserve">Wydatki </t>
    </r>
    <r>
      <rPr>
        <b/>
        <u val="single"/>
        <sz val="12"/>
        <rFont val="Times New Roman"/>
        <family val="1"/>
      </rPr>
      <t>majątkowe</t>
    </r>
    <r>
      <rPr>
        <b/>
        <sz val="12"/>
        <rFont val="Times New Roman"/>
        <family val="1"/>
      </rPr>
      <t xml:space="preserve"> ogółem</t>
    </r>
  </si>
  <si>
    <r>
      <t xml:space="preserve">Limit wydatków </t>
    </r>
    <r>
      <rPr>
        <b/>
        <sz val="12"/>
        <color indexed="12"/>
        <rFont val="Times New Roman"/>
        <family val="1"/>
      </rPr>
      <t>majątkowych</t>
    </r>
    <r>
      <rPr>
        <sz val="12"/>
        <rFont val="Times New Roman"/>
        <family val="1"/>
      </rPr>
      <t xml:space="preserve"> na</t>
    </r>
    <r>
      <rPr>
        <sz val="12"/>
        <color indexed="12"/>
        <rFont val="Times New Roman"/>
        <family val="1"/>
      </rPr>
      <t xml:space="preserve"> </t>
    </r>
    <r>
      <rPr>
        <b/>
        <sz val="12"/>
        <color indexed="12"/>
        <rFont val="Times New Roman"/>
        <family val="1"/>
      </rPr>
      <t>przedsięwzięcia,</t>
    </r>
    <r>
      <rPr>
        <sz val="12"/>
        <rFont val="Times New Roman"/>
        <family val="1"/>
      </rPr>
      <t xml:space="preserve"> o których mowa w art. 226 ust. 4 pkt 1 i pkt 2 (szczegóły w prognozie -wg </t>
    </r>
    <r>
      <rPr>
        <b/>
        <sz val="12"/>
        <color indexed="20"/>
        <rFont val="Times New Roman"/>
        <family val="1"/>
      </rPr>
      <t>Załącznika Nr 2</t>
    </r>
    <r>
      <rPr>
        <sz val="12"/>
        <rFont val="Times New Roman"/>
        <family val="1"/>
      </rPr>
      <t>)</t>
    </r>
  </si>
  <si>
    <r>
      <t xml:space="preserve">Wydatki majątkowe na </t>
    </r>
    <r>
      <rPr>
        <b/>
        <sz val="12"/>
        <color indexed="12"/>
        <rFont val="Times New Roman"/>
        <family val="1"/>
      </rPr>
      <t>finansowe składniki majątku</t>
    </r>
    <r>
      <rPr>
        <sz val="12"/>
        <rFont val="Times New Roman"/>
        <family val="1"/>
      </rPr>
      <t xml:space="preserve"> (zakup i objęcie akcji i udziałów oraz wniesienie wkładów do spółek prawa handlowego) - art. 236 ust.4 pkt 2 i 3</t>
    </r>
  </si>
  <si>
    <r>
      <t>Przychody</t>
    </r>
    <r>
      <rPr>
        <sz val="12"/>
        <rFont val="Times New Roman"/>
        <family val="1"/>
      </rPr>
      <t xml:space="preserve"> związane z zaciągnięciem długu (kredyty, pożyczki, emitowane papiery wartościowe)</t>
    </r>
  </si>
  <si>
    <r>
      <t xml:space="preserve">kwota wyłączeń z art. 243 ust.3 pkt 1 ufp oraz art. 170 ust.3 sufp </t>
    </r>
    <r>
      <rPr>
        <b/>
        <sz val="12"/>
        <rFont val="Times New Roman"/>
        <family val="1"/>
      </rPr>
      <t>przypadająca na dany rok budżetowy</t>
    </r>
  </si>
  <si>
    <r>
      <t xml:space="preserve">Planowana łączna </t>
    </r>
    <r>
      <rPr>
        <u val="single"/>
        <sz val="12"/>
        <rFont val="Times New Roman"/>
        <family val="1"/>
      </rPr>
      <t>kwota</t>
    </r>
    <r>
      <rPr>
        <sz val="12"/>
        <rFont val="Times New Roman"/>
        <family val="1"/>
      </rPr>
      <t xml:space="preserve"> spłaty zobowiązań (licznik lewej strony wzoru z art. </t>
    </r>
    <r>
      <rPr>
        <b/>
        <sz val="12"/>
        <rFont val="Times New Roman"/>
        <family val="1"/>
      </rPr>
      <t xml:space="preserve">243 </t>
    </r>
    <r>
      <rPr>
        <sz val="12"/>
        <rFont val="Times New Roman"/>
        <family val="1"/>
      </rPr>
      <t>ufp:  tzn.</t>
    </r>
    <r>
      <rPr>
        <b/>
        <sz val="12"/>
        <color indexed="10"/>
        <rFont val="Times New Roman"/>
        <family val="1"/>
      </rPr>
      <t xml:space="preserve"> R+O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)</t>
    </r>
  </si>
  <si>
    <r>
      <t xml:space="preserve">Maksymalny dopuszczalny wskaźnik spłaty z art. </t>
    </r>
    <r>
      <rPr>
        <b/>
        <sz val="12"/>
        <rFont val="Times New Roman"/>
        <family val="1"/>
      </rPr>
      <t xml:space="preserve">243 </t>
    </r>
    <r>
      <rPr>
        <sz val="12"/>
        <rFont val="Times New Roman"/>
        <family val="1"/>
      </rPr>
      <t>ufp - obliczenia dla prawej strony wzoru wg art. 243 ufp</t>
    </r>
  </si>
  <si>
    <r>
      <t xml:space="preserve">Spełnienie wskaźnika spłaty z art. </t>
    </r>
    <r>
      <rPr>
        <b/>
        <sz val="12"/>
        <rFont val="Times New Roman"/>
        <family val="1"/>
      </rPr>
      <t xml:space="preserve">243 </t>
    </r>
    <r>
      <rPr>
        <sz val="12"/>
        <rFont val="Times New Roman"/>
        <family val="1"/>
      </rPr>
      <t>ufp po uwzględnieniu art. 244 ufp</t>
    </r>
  </si>
  <si>
    <r>
      <t xml:space="preserve">Zgodny z </t>
    </r>
    <r>
      <rPr>
        <b/>
        <sz val="10"/>
        <rFont val="Times New Roman"/>
        <family val="1"/>
      </rPr>
      <t xml:space="preserve">art. 243 </t>
    </r>
    <r>
      <rPr>
        <sz val="10"/>
        <rFont val="Times New Roman"/>
        <family val="1"/>
      </rPr>
      <t>nowej ufp</t>
    </r>
  </si>
  <si>
    <r>
      <t xml:space="preserve">Planowana łączna kwota spłaty zobowiązań/ dochody ogółem - max 15% z art. 169 </t>
    </r>
    <r>
      <rPr>
        <b/>
        <sz val="12"/>
        <rFont val="Times New Roman"/>
        <family val="1"/>
      </rPr>
      <t>sufp</t>
    </r>
    <r>
      <rPr>
        <sz val="12"/>
        <rFont val="Times New Roman"/>
        <family val="1"/>
      </rPr>
      <t>*/</t>
    </r>
  </si>
  <si>
    <r>
      <t xml:space="preserve">Zadłużenie /dochody ogółem [{pkt 13- pkt 13.1}/pkt 1] - max 60% z art. 170 </t>
    </r>
    <r>
      <rPr>
        <b/>
        <sz val="12"/>
        <rFont val="Times New Roman"/>
        <family val="1"/>
      </rPr>
      <t>sufp</t>
    </r>
  </si>
  <si>
    <r>
      <rPr>
        <b/>
        <sz val="12"/>
        <rFont val="Times New Roman"/>
        <family val="1"/>
      </rPr>
      <t>WYNIK OPERACYJNY</t>
    </r>
    <r>
      <rPr>
        <sz val="12"/>
        <rFont val="Times New Roman"/>
        <family val="1"/>
      </rPr>
      <t xml:space="preserve"> BUDŻETU (z uwzględniem w wydatakch kosztów obsługi długu)(pkt 1.1 - pkt 19)</t>
    </r>
  </si>
  <si>
    <t>Planowane i realizowane przedsięwzięcia Gminy Manowo w latach 2011-2014- po zmianach na 31.03.2011 r.</t>
  </si>
  <si>
    <t xml:space="preserve">Nazwa i cel </t>
  </si>
  <si>
    <t>Jednostka odpowiedzialna lub koordynująca</t>
  </si>
  <si>
    <t>Nakłady ogółem na przedsięwzięcie (7+10)</t>
  </si>
  <si>
    <t>Limit zobowiązań</t>
  </si>
  <si>
    <t>od</t>
  </si>
  <si>
    <t>do</t>
  </si>
  <si>
    <t xml:space="preserve">Nakłady ze źródeł zewnętrznych </t>
  </si>
  <si>
    <t xml:space="preserve">w tym: </t>
  </si>
  <si>
    <t>I.</t>
  </si>
  <si>
    <t>Przedsięwzięcia z wydatków bieżących OGÓŁEM</t>
  </si>
  <si>
    <t>II.</t>
  </si>
  <si>
    <t>Przedsięwzięcia z wydatków majątkowych OGÓŁEM</t>
  </si>
  <si>
    <t>w tym  wyszczególnienie :</t>
  </si>
  <si>
    <t xml:space="preserve">Wydatki bieżące </t>
  </si>
  <si>
    <t>Wydatki majątkowe</t>
  </si>
  <si>
    <t>a)</t>
  </si>
  <si>
    <t>a).1</t>
  </si>
  <si>
    <t>a).2</t>
  </si>
  <si>
    <t>Ad.- a).1</t>
  </si>
  <si>
    <t xml:space="preserve">BIEŻĄCE  </t>
  </si>
  <si>
    <t>Ad.- a).2</t>
  </si>
  <si>
    <t xml:space="preserve">MAJĄTKOWE </t>
  </si>
  <si>
    <t>1)</t>
  </si>
  <si>
    <t>Kanalizacja w miejscowości Kretomino</t>
  </si>
  <si>
    <t>Gmina Manowo</t>
  </si>
  <si>
    <t xml:space="preserve">2) </t>
  </si>
  <si>
    <t>Zagospodarowanie terenu rekreacyjnego z urządzeniami sportu i rekreacji w Wyszewie</t>
  </si>
  <si>
    <t>3)</t>
  </si>
  <si>
    <t>Modernizacja wodociągu w miejscowosci Bonin</t>
  </si>
  <si>
    <t>4)</t>
  </si>
  <si>
    <t>Rozbudowa i zmiana sposobu użytkowania budynku Klubu Wiejskiego w Wyszeborzu</t>
  </si>
  <si>
    <t>5)</t>
  </si>
  <si>
    <t>Program operacyjny- Innowacyjna gospodarka w latach 2007- 2010- Internet szansą wszechstronnego rozwoju mieszkańców Gminy Manowo</t>
  </si>
  <si>
    <t>6)</t>
  </si>
  <si>
    <t>Teren zieleni z urządzeniami rekreacji w miejscowości Wyszewo</t>
  </si>
  <si>
    <t>7)</t>
  </si>
  <si>
    <t>Remont z kompleksowym wyposażeniem centrum sportowo-rekreacyjnego w Kretominie</t>
  </si>
  <si>
    <t>b)</t>
  </si>
  <si>
    <t>b).1</t>
  </si>
  <si>
    <t>b).2</t>
  </si>
  <si>
    <t xml:space="preserve">c) </t>
  </si>
  <si>
    <t>c).1</t>
  </si>
  <si>
    <t>c).2</t>
  </si>
  <si>
    <t>Projekt Budowy dwóch odcinków wodociągu w miejscowości Kretomino (ul. Malinowa, na dz. droga Nr 113/22)</t>
  </si>
  <si>
    <t>2)</t>
  </si>
  <si>
    <t>Projekt kanalizacji w miejscowości Cewlino</t>
  </si>
  <si>
    <t>Dofinansowanie do chodnika drogi powiatowej w miejscowości Kretomino</t>
  </si>
  <si>
    <t>Dofinansowanie do kanalizacji deszczowej w miejscowości Kretomino</t>
  </si>
  <si>
    <t>Projekt kanalizacji z Bonina do Kretomina</t>
  </si>
  <si>
    <t>Projekt wodociągu w Kretominie dz. Nr 110/11</t>
  </si>
  <si>
    <t>Projekt "Budowa boiska wielofunkcyjnego w miejscowosci Cewlinie"</t>
  </si>
  <si>
    <t xml:space="preserve">Gmina Manowo </t>
  </si>
  <si>
    <t>8)</t>
  </si>
  <si>
    <t>Projekt i wykonanie przyłącza wodociągowego z magistrali Mostowo-Koszalin do miejscowości Bonin</t>
  </si>
  <si>
    <t>9)</t>
  </si>
  <si>
    <t>Budowa obiektu "ORLIK 2012" w Boninie</t>
  </si>
  <si>
    <t>10)</t>
  </si>
  <si>
    <t>Dotacja na zwiększenie śrokdów na remont Komisariatu Nr 2 Komendy Miejskiej w Koszalinie</t>
  </si>
  <si>
    <t>11)</t>
  </si>
  <si>
    <t>Dotacja na zwiększenie środków na dodatkowe patrole dla Komendy Miejskiej w Koszalinie</t>
  </si>
  <si>
    <t>12)</t>
  </si>
  <si>
    <t>Budowa wodociądu w Manowie</t>
  </si>
  <si>
    <t>13)</t>
  </si>
  <si>
    <t>Plan zagospodarowania przestrzennego</t>
  </si>
  <si>
    <t>14)</t>
  </si>
  <si>
    <t>Dofinansowanie zakupu samochodu specjalistycznego- cysterna dla Powiatowej Straży Pożarnej w Koszalinie</t>
  </si>
  <si>
    <t>Gmina Mnaowo</t>
  </si>
  <si>
    <t>15)</t>
  </si>
  <si>
    <t>Zwiększenie środków na budowę kanalizacji sanitarnej wraz z przepompownią ścieków oraz przewodem tłocznym w miejscowości Manowo-nowe zadanie</t>
  </si>
  <si>
    <t xml:space="preserve">Umowy, których realizacja w roku budżetowym i w latach następnych jest niezbędna do zapewnienia ciągłości działania jednostki i których płatności przypadają w okresie dłuższym niż rok </t>
  </si>
  <si>
    <t>1.</t>
  </si>
  <si>
    <t>Umowa Nr 342/IX/2010 Kanalizacja Kretomina</t>
  </si>
  <si>
    <t>Umowa Nr 342/V/2010 Inżynier Kontraktu - Kanalizacja Kretomina</t>
  </si>
  <si>
    <t>Umowa na projekt kanalizacji Cewlina</t>
  </si>
  <si>
    <t>4.</t>
  </si>
  <si>
    <t>Umowa na dofinansowanie budowy chodnika w Kretominie ul. Malinowa</t>
  </si>
  <si>
    <r>
      <t>Okres realizacji</t>
    </r>
    <r>
      <rPr>
        <sz val="9"/>
        <rFont val="Times New Roman"/>
        <family val="1"/>
      </rPr>
      <t xml:space="preserve"> </t>
    </r>
  </si>
  <si>
    <r>
      <t xml:space="preserve">Razem nakłady na przedsięwzięcia do poniesienia </t>
    </r>
    <r>
      <rPr>
        <b/>
        <sz val="9"/>
        <color indexed="12"/>
        <rFont val="Times New Roman"/>
        <family val="1"/>
      </rPr>
      <t>od 2011 r.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(9+11)</t>
    </r>
  </si>
  <si>
    <r>
      <t xml:space="preserve">Limity wydatków </t>
    </r>
    <r>
      <rPr>
        <sz val="9"/>
        <rFont val="Times New Roman"/>
        <family val="1"/>
      </rPr>
      <t>z kol. Nr 12</t>
    </r>
    <r>
      <rPr>
        <b/>
        <sz val="9"/>
        <rFont val="Times New Roman"/>
        <family val="1"/>
      </rPr>
      <t xml:space="preserve"> w  rozbiciu na poszczególne lata </t>
    </r>
  </si>
  <si>
    <r>
      <t xml:space="preserve">Łącznie na dane przedsięwzięcie </t>
    </r>
    <r>
      <rPr>
        <b/>
        <u val="single"/>
        <sz val="9"/>
        <rFont val="Times New Roman"/>
        <family val="1"/>
      </rPr>
      <t>środki własne samorządu</t>
    </r>
    <r>
      <rPr>
        <b/>
        <sz val="9"/>
        <rFont val="Times New Roman"/>
        <family val="1"/>
      </rPr>
      <t xml:space="preserve"> z budżetu jst</t>
    </r>
  </si>
  <si>
    <r>
      <t xml:space="preserve">Łącznie środki zewnętrzne </t>
    </r>
    <r>
      <rPr>
        <sz val="9"/>
        <rFont val="Times New Roman"/>
        <family val="1"/>
      </rPr>
      <t xml:space="preserve">na całe przedsięwzięcie </t>
    </r>
  </si>
  <si>
    <r>
      <t xml:space="preserve"> </t>
    </r>
    <r>
      <rPr>
        <b/>
        <sz val="9"/>
        <rFont val="Times New Roman"/>
        <family val="1"/>
      </rPr>
      <t xml:space="preserve">ogółem </t>
    </r>
  </si>
  <si>
    <r>
      <t>w tym: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do poniesienia </t>
    </r>
    <r>
      <rPr>
        <b/>
        <sz val="9"/>
        <rFont val="Times New Roman"/>
        <family val="1"/>
      </rPr>
      <t xml:space="preserve">tylko  </t>
    </r>
    <r>
      <rPr>
        <b/>
        <u val="single"/>
        <sz val="9"/>
        <color indexed="12"/>
        <rFont val="Times New Roman"/>
        <family val="1"/>
      </rPr>
      <t>od 2011 roku</t>
    </r>
  </si>
  <si>
    <r>
      <t xml:space="preserve">środki o których mowa w art. 5 ust. 1 pkt 2 i 4 ogółem </t>
    </r>
    <r>
      <rPr>
        <b/>
        <sz val="9"/>
        <rFont val="Times New Roman"/>
        <family val="1"/>
      </rPr>
      <t>(UE)</t>
    </r>
  </si>
  <si>
    <r>
      <t xml:space="preserve">nakłady ze środków zewnętrznych ogółem do poniesienia </t>
    </r>
    <r>
      <rPr>
        <b/>
        <sz val="9"/>
        <rFont val="Times New Roman"/>
        <family val="1"/>
      </rPr>
      <t xml:space="preserve"> tylko </t>
    </r>
    <r>
      <rPr>
        <b/>
        <sz val="9"/>
        <color indexed="12"/>
        <rFont val="Times New Roman"/>
        <family val="1"/>
      </rPr>
      <t>od 2011r.</t>
    </r>
  </si>
  <si>
    <r>
      <t xml:space="preserve">Przedsięwzięcia </t>
    </r>
    <r>
      <rPr>
        <b/>
        <sz val="9"/>
        <rFont val="Times New Roman"/>
        <family val="1"/>
      </rPr>
      <t xml:space="preserve">OGÓŁEM od 2011r. </t>
    </r>
  </si>
  <si>
    <r>
      <t xml:space="preserve">RAZEM - Programy, projekty lub zadania </t>
    </r>
    <r>
      <rPr>
        <b/>
        <i/>
        <sz val="9"/>
        <rFont val="Times New Roman"/>
        <family val="1"/>
      </rPr>
      <t>(</t>
    </r>
    <r>
      <rPr>
        <i/>
        <sz val="9"/>
        <rFont val="Times New Roman"/>
        <family val="1"/>
      </rPr>
      <t>Programy- patrz wiersze kolor zielony)</t>
    </r>
  </si>
  <si>
    <r>
      <t>Programy, projekty lub zadania związane z programami realizowanymi z udziałem środków (</t>
    </r>
    <r>
      <rPr>
        <b/>
        <sz val="9"/>
        <rFont val="Times New Roman"/>
        <family val="1"/>
      </rPr>
      <t>FUNDUSZE UE),</t>
    </r>
    <r>
      <rPr>
        <sz val="9"/>
        <rFont val="Times New Roman"/>
        <family val="1"/>
      </rPr>
      <t xml:space="preserve"> o których mowa w </t>
    </r>
    <r>
      <rPr>
        <b/>
        <sz val="9"/>
        <rFont val="Times New Roman"/>
        <family val="1"/>
      </rPr>
      <t>art. 5 ust. 1 pkt 2 i 3 (razem)</t>
    </r>
  </si>
  <si>
    <r>
      <t xml:space="preserve">Wydatki bieżące - </t>
    </r>
    <r>
      <rPr>
        <b/>
        <sz val="9"/>
        <rFont val="Times New Roman"/>
        <family val="1"/>
      </rPr>
      <t>razem</t>
    </r>
  </si>
  <si>
    <r>
      <t xml:space="preserve">Wydatki majątkowe - </t>
    </r>
    <r>
      <rPr>
        <b/>
        <sz val="9"/>
        <rFont val="Times New Roman"/>
        <family val="1"/>
      </rPr>
      <t>razem</t>
    </r>
  </si>
  <si>
    <r>
      <t xml:space="preserve">Programy, projekty lub zadania związane z umowami </t>
    </r>
    <r>
      <rPr>
        <b/>
        <u val="single"/>
        <sz val="9"/>
        <rFont val="Times New Roman"/>
        <family val="1"/>
      </rPr>
      <t xml:space="preserve">PARTNERSTWO </t>
    </r>
    <r>
      <rPr>
        <b/>
        <sz val="9"/>
        <rFont val="Times New Roman"/>
        <family val="1"/>
      </rPr>
      <t>publiczno-prywatneg</t>
    </r>
    <r>
      <rPr>
        <sz val="9"/>
        <rFont val="Times New Roman"/>
        <family val="1"/>
      </rPr>
      <t>o (razem)</t>
    </r>
  </si>
  <si>
    <r>
      <t xml:space="preserve">Programy, projekty lub zadania </t>
    </r>
    <r>
      <rPr>
        <b/>
        <sz val="9"/>
        <rFont val="Times New Roman"/>
        <family val="1"/>
      </rPr>
      <t xml:space="preserve">pozostałe </t>
    </r>
    <r>
      <rPr>
        <sz val="9"/>
        <rFont val="Times New Roman"/>
        <family val="1"/>
      </rPr>
      <t>(inne niż wymienione w pkt a) i w pkt b)  (razem)</t>
    </r>
  </si>
  <si>
    <r>
      <t xml:space="preserve">Wydatki bieżące </t>
    </r>
    <r>
      <rPr>
        <b/>
        <sz val="9"/>
        <rFont val="Times New Roman"/>
        <family val="1"/>
      </rPr>
      <t>razem</t>
    </r>
  </si>
  <si>
    <r>
      <t xml:space="preserve">Wydatki majątkowe </t>
    </r>
    <r>
      <rPr>
        <b/>
        <sz val="9"/>
        <rFont val="Times New Roman"/>
        <family val="1"/>
      </rPr>
      <t>razem razem</t>
    </r>
  </si>
  <si>
    <r>
      <t xml:space="preserve">Wydatki majątkowe </t>
    </r>
    <r>
      <rPr>
        <b/>
        <sz val="9"/>
        <rFont val="Times New Roman"/>
        <family val="1"/>
      </rPr>
      <t>razem</t>
    </r>
  </si>
  <si>
    <r>
      <t xml:space="preserve">Gwarancje, poręczenia udzielane przez </t>
    </r>
    <r>
      <rPr>
        <b/>
        <i/>
        <sz val="9"/>
        <rFont val="Times New Roman"/>
        <family val="1"/>
      </rPr>
      <t xml:space="preserve">jst  </t>
    </r>
    <r>
      <rPr>
        <b/>
        <sz val="9"/>
        <rFont val="Times New Roman"/>
        <family val="1"/>
      </rPr>
      <t>razem</t>
    </r>
  </si>
  <si>
    <r>
      <t xml:space="preserve">ZAŁĄCZNIK Nr </t>
    </r>
    <r>
      <rPr>
        <b/>
        <u val="single"/>
        <sz val="12"/>
        <color indexed="12"/>
        <rFont val="Times New Roman"/>
        <family val="1"/>
      </rPr>
      <t>1</t>
    </r>
    <r>
      <rPr>
        <b/>
        <u val="single"/>
        <sz val="12"/>
        <rFont val="Times New Roman"/>
        <family val="1"/>
      </rPr>
      <t xml:space="preserve"> do uchwały</t>
    </r>
    <r>
      <rPr>
        <b/>
        <sz val="12"/>
        <rFont val="Times New Roman"/>
        <family val="1"/>
      </rPr>
      <t xml:space="preserve"> Nr VI/41/2011 Rady Gminy Manowo z dnia 28 kwietnia 2011 r. w sprawie Wieloletniej Prognozy Finansowej Gminy Manowo na lata 2011-2017</t>
    </r>
  </si>
  <si>
    <t>ZAŁĄCZNIK NR 3 do uchwały Nr VI/41/2011 Rady Gminy Manowo z dnia 28 kwietnia 2011 r. w sprawie Wieloletniej Prognozy Finansowej Gminy Manowo na lata 2011- 2017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</si>
</sst>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#,##0.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  <numFmt numFmtId="170" formatCode="#,##0.0"/>
    <numFmt numFmtId="171" formatCode="0.0%"/>
    <numFmt numFmtId="172" formatCode="0.000000"/>
    <numFmt numFmtId="173" formatCode="0.00000"/>
    <numFmt numFmtId="174" formatCode="0.0000"/>
    <numFmt numFmtId="175" formatCode="0.000"/>
    <numFmt numFmtId="176" formatCode="0.000%"/>
    <numFmt numFmtId="177" formatCode="0.00000000"/>
    <numFmt numFmtId="178" formatCode="0.0000000"/>
    <numFmt numFmtId="179" formatCode="0.0"/>
    <numFmt numFmtId="180" formatCode="yy\-mm"/>
    <numFmt numFmtId="181" formatCode="#,##0.0;[Red]\-#,##0.0"/>
    <numFmt numFmtId="182" formatCode="#,##0.000"/>
    <numFmt numFmtId="183" formatCode="#,##0.0000"/>
    <numFmt numFmtId="184" formatCode="#,##0.00000"/>
    <numFmt numFmtId="185" formatCode="#,##0.000000"/>
  </numFmts>
  <fonts count="86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Czcionka tekstu podstawowego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8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0"/>
      <name val="Arial PL"/>
      <family val="0"/>
    </font>
    <font>
      <sz val="11"/>
      <color indexed="17"/>
      <name val="Czcionka tekstu podstawowego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52"/>
      <name val="Calibri"/>
      <family val="2"/>
    </font>
    <font>
      <b/>
      <i/>
      <sz val="14"/>
      <name val="Times New Roman CE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i/>
      <sz val="12"/>
      <name val="Times New Roman CE"/>
      <family val="0"/>
    </font>
    <font>
      <sz val="11"/>
      <color indexed="60"/>
      <name val="Calibri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0"/>
    </font>
    <font>
      <b/>
      <sz val="11"/>
      <color indexed="63"/>
      <name val="Calibri"/>
      <family val="2"/>
    </font>
    <font>
      <b/>
      <i/>
      <sz val="16"/>
      <name val="PL President"/>
      <family val="0"/>
    </font>
    <font>
      <b/>
      <sz val="11"/>
      <color indexed="8"/>
      <name val="Czcionka tekstu podstawowego"/>
      <family val="2"/>
    </font>
    <font>
      <i/>
      <sz val="10"/>
      <name val="Times New Roman CE"/>
      <family val="1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sz val="10"/>
      <color indexed="9"/>
      <name val="Arial"/>
      <family val="2"/>
    </font>
    <font>
      <b/>
      <u val="single"/>
      <sz val="12"/>
      <color indexed="12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b/>
      <sz val="13"/>
      <name val="Arial"/>
      <family val="2"/>
    </font>
    <font>
      <b/>
      <sz val="10"/>
      <color indexed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12"/>
      <name val="Times New Roman"/>
      <family val="1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sz val="12"/>
      <color indexed="12"/>
      <name val="Times New Roman"/>
      <family val="1"/>
    </font>
    <font>
      <sz val="11"/>
      <name val="Arial"/>
      <family val="0"/>
    </font>
    <font>
      <u val="single"/>
      <sz val="12"/>
      <name val="Times New Roman"/>
      <family val="1"/>
    </font>
    <font>
      <sz val="14"/>
      <color indexed="10"/>
      <name val="Arial"/>
      <family val="2"/>
    </font>
    <font>
      <b/>
      <vertAlign val="superscript"/>
      <sz val="11"/>
      <name val="Times New Roman"/>
      <family val="1"/>
    </font>
    <font>
      <b/>
      <sz val="12"/>
      <color indexed="20"/>
      <name val="Times New Roman"/>
      <family val="1"/>
    </font>
    <font>
      <b/>
      <sz val="14"/>
      <color indexed="10"/>
      <name val="Arial"/>
      <family val="2"/>
    </font>
    <font>
      <sz val="10"/>
      <name val="Times New Roman"/>
      <family val="1"/>
    </font>
    <font>
      <b/>
      <sz val="11"/>
      <color indexed="9"/>
      <name val="Times New Roman"/>
      <family val="1"/>
    </font>
    <font>
      <b/>
      <sz val="12"/>
      <color indexed="9"/>
      <name val="Times New Roman"/>
      <family val="1"/>
    </font>
    <font>
      <b/>
      <i/>
      <sz val="10"/>
      <name val="Times New Roman"/>
      <family val="1"/>
    </font>
    <font>
      <vertAlign val="superscript"/>
      <sz val="11"/>
      <name val="Times New Roman"/>
      <family val="1"/>
    </font>
    <font>
      <b/>
      <sz val="11"/>
      <color indexed="10"/>
      <name val="Times New Roman"/>
      <family val="1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color indexed="12"/>
      <name val="Times New Roman"/>
      <family val="1"/>
    </font>
    <font>
      <b/>
      <u val="single"/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b/>
      <u val="single"/>
      <sz val="9"/>
      <color indexed="12"/>
      <name val="Times New Roman"/>
      <family val="1"/>
    </font>
    <font>
      <sz val="9"/>
      <color indexed="9"/>
      <name val="Times New Roman"/>
      <family val="1"/>
    </font>
    <font>
      <b/>
      <i/>
      <sz val="9"/>
      <name val="Times New Roman"/>
      <family val="1"/>
    </font>
    <font>
      <b/>
      <sz val="9"/>
      <color indexed="9"/>
      <name val="Times New Roman"/>
      <family val="1"/>
    </font>
    <font>
      <i/>
      <sz val="9"/>
      <color indexed="10"/>
      <name val="Times New Roman"/>
      <family val="1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</borders>
  <cellStyleXfs count="1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81" fontId="8" fillId="0" borderId="0">
      <alignment/>
      <protection/>
    </xf>
    <xf numFmtId="0" fontId="9" fillId="7" borderId="1" applyNumberFormat="0" applyAlignment="0" applyProtection="0"/>
    <xf numFmtId="0" fontId="10" fillId="20" borderId="3" applyNumberFormat="0" applyAlignment="0" applyProtection="0"/>
    <xf numFmtId="14" fontId="11" fillId="0" borderId="0">
      <alignment/>
      <protection/>
    </xf>
    <xf numFmtId="0" fontId="1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7" applyNumberFormat="0" applyFill="0" applyAlignment="0" applyProtection="0"/>
    <xf numFmtId="0" fontId="21" fillId="21" borderId="2" applyNumberFormat="0" applyAlignment="0" applyProtection="0"/>
    <xf numFmtId="0" fontId="22" fillId="0" borderId="7" applyNumberFormat="0" applyFill="0" applyAlignment="0" applyProtection="0"/>
    <xf numFmtId="0" fontId="23" fillId="0" borderId="0">
      <alignment/>
      <protection/>
    </xf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>
      <alignment/>
      <protection/>
    </xf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8" applyNumberFormat="0" applyFont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20" borderId="3" applyNumberFormat="0" applyAlignment="0" applyProtection="0"/>
    <xf numFmtId="0" fontId="33" fillId="0" borderId="0">
      <alignment/>
      <protection/>
    </xf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>
      <alignment horizontal="centerContinuous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0" fillId="24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0" fontId="45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4" fontId="48" fillId="0" borderId="0" xfId="0" applyNumberFormat="1" applyFont="1" applyAlignment="1">
      <alignment/>
    </xf>
    <xf numFmtId="0" fontId="0" fillId="24" borderId="0" xfId="0" applyFill="1" applyAlignment="1">
      <alignment/>
    </xf>
    <xf numFmtId="0" fontId="50" fillId="20" borderId="10" xfId="0" applyFont="1" applyFill="1" applyBorder="1" applyAlignment="1">
      <alignment horizontal="center" vertical="center" wrapText="1"/>
    </xf>
    <xf numFmtId="0" fontId="49" fillId="20" borderId="10" xfId="0" applyFont="1" applyFill="1" applyBorder="1" applyAlignment="1">
      <alignment horizontal="center" vertical="center" wrapText="1"/>
    </xf>
    <xf numFmtId="0" fontId="50" fillId="20" borderId="10" xfId="0" applyFont="1" applyFill="1" applyBorder="1" applyAlignment="1">
      <alignment horizontal="left" vertical="center" wrapText="1"/>
    </xf>
    <xf numFmtId="0" fontId="49" fillId="20" borderId="11" xfId="0" applyFont="1" applyFill="1" applyBorder="1" applyAlignment="1">
      <alignment horizontal="center" vertical="center" wrapText="1"/>
    </xf>
    <xf numFmtId="0" fontId="0" fillId="25" borderId="12" xfId="0" applyFill="1" applyBorder="1" applyAlignment="1">
      <alignment/>
    </xf>
    <xf numFmtId="0" fontId="50" fillId="0" borderId="13" xfId="0" applyFont="1" applyFill="1" applyBorder="1" applyAlignment="1">
      <alignment horizontal="center" vertical="center"/>
    </xf>
    <xf numFmtId="0" fontId="46" fillId="6" borderId="12" xfId="0" applyFont="1" applyFill="1" applyBorder="1" applyAlignment="1">
      <alignment horizontal="left" vertical="center" wrapText="1"/>
    </xf>
    <xf numFmtId="4" fontId="46" fillId="6" borderId="12" xfId="0" applyNumberFormat="1" applyFont="1" applyFill="1" applyBorder="1" applyAlignment="1">
      <alignment vertical="center" wrapText="1"/>
    </xf>
    <xf numFmtId="4" fontId="46" fillId="6" borderId="13" xfId="0" applyNumberFormat="1" applyFont="1" applyFill="1" applyBorder="1" applyAlignment="1">
      <alignment vertical="center" wrapText="1"/>
    </xf>
    <xf numFmtId="3" fontId="46" fillId="6" borderId="14" xfId="0" applyNumberFormat="1" applyFont="1" applyFill="1" applyBorder="1" applyAlignment="1">
      <alignment vertical="center" wrapText="1"/>
    </xf>
    <xf numFmtId="3" fontId="46" fillId="6" borderId="15" xfId="0" applyNumberFormat="1" applyFont="1" applyFill="1" applyBorder="1" applyAlignment="1">
      <alignment vertical="center" wrapText="1"/>
    </xf>
    <xf numFmtId="3" fontId="46" fillId="6" borderId="16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/>
    </xf>
    <xf numFmtId="0" fontId="50" fillId="0" borderId="13" xfId="0" applyFont="1" applyFill="1" applyBorder="1" applyAlignment="1">
      <alignment horizontal="left" vertical="center"/>
    </xf>
    <xf numFmtId="0" fontId="46" fillId="6" borderId="12" xfId="0" applyFont="1" applyFill="1" applyBorder="1" applyAlignment="1">
      <alignment wrapText="1"/>
    </xf>
    <xf numFmtId="4" fontId="52" fillId="6" borderId="12" xfId="0" applyNumberFormat="1" applyFont="1" applyFill="1" applyBorder="1" applyAlignment="1">
      <alignment vertical="center" wrapText="1"/>
    </xf>
    <xf numFmtId="4" fontId="52" fillId="6" borderId="13" xfId="0" applyNumberFormat="1" applyFont="1" applyFill="1" applyBorder="1" applyAlignment="1">
      <alignment vertical="center" wrapText="1"/>
    </xf>
    <xf numFmtId="3" fontId="52" fillId="6" borderId="17" xfId="0" applyNumberFormat="1" applyFont="1" applyFill="1" applyBorder="1" applyAlignment="1">
      <alignment vertical="center"/>
    </xf>
    <xf numFmtId="3" fontId="52" fillId="6" borderId="12" xfId="0" applyNumberFormat="1" applyFont="1" applyFill="1" applyBorder="1" applyAlignment="1">
      <alignment vertical="center"/>
    </xf>
    <xf numFmtId="3" fontId="52" fillId="6" borderId="18" xfId="0" applyNumberFormat="1" applyFont="1" applyFill="1" applyBorder="1" applyAlignment="1">
      <alignment vertical="center"/>
    </xf>
    <xf numFmtId="4" fontId="0" fillId="0" borderId="0" xfId="0" applyNumberFormat="1" applyFill="1" applyAlignment="1">
      <alignment/>
    </xf>
    <xf numFmtId="4" fontId="52" fillId="6" borderId="12" xfId="0" applyNumberFormat="1" applyFont="1" applyFill="1" applyBorder="1" applyAlignment="1">
      <alignment vertical="center"/>
    </xf>
    <xf numFmtId="4" fontId="52" fillId="6" borderId="13" xfId="0" applyNumberFormat="1" applyFont="1" applyFill="1" applyBorder="1" applyAlignment="1">
      <alignment vertical="center"/>
    </xf>
    <xf numFmtId="0" fontId="54" fillId="0" borderId="12" xfId="0" applyFont="1" applyFill="1" applyBorder="1" applyAlignment="1">
      <alignment wrapText="1"/>
    </xf>
    <xf numFmtId="4" fontId="52" fillId="0" borderId="12" xfId="0" applyNumberFormat="1" applyFont="1" applyFill="1" applyBorder="1" applyAlignment="1">
      <alignment vertical="center" wrapText="1"/>
    </xf>
    <xf numFmtId="4" fontId="52" fillId="0" borderId="12" xfId="0" applyNumberFormat="1" applyFont="1" applyFill="1" applyBorder="1" applyAlignment="1">
      <alignment vertical="center"/>
    </xf>
    <xf numFmtId="4" fontId="52" fillId="0" borderId="13" xfId="0" applyNumberFormat="1" applyFont="1" applyFill="1" applyBorder="1" applyAlignment="1">
      <alignment vertical="center"/>
    </xf>
    <xf numFmtId="3" fontId="52" fillId="0" borderId="17" xfId="0" applyNumberFormat="1" applyFont="1" applyFill="1" applyBorder="1" applyAlignment="1">
      <alignment vertical="center"/>
    </xf>
    <xf numFmtId="3" fontId="52" fillId="0" borderId="12" xfId="0" applyNumberFormat="1" applyFont="1" applyFill="1" applyBorder="1" applyAlignment="1">
      <alignment vertical="center"/>
    </xf>
    <xf numFmtId="3" fontId="52" fillId="0" borderId="18" xfId="0" applyNumberFormat="1" applyFont="1" applyFill="1" applyBorder="1" applyAlignment="1">
      <alignment vertical="center"/>
    </xf>
    <xf numFmtId="0" fontId="49" fillId="0" borderId="13" xfId="0" applyFont="1" applyFill="1" applyBorder="1" applyAlignment="1">
      <alignment horizontal="right" vertical="center"/>
    </xf>
    <xf numFmtId="0" fontId="52" fillId="6" borderId="12" xfId="0" applyFont="1" applyFill="1" applyBorder="1" applyAlignment="1">
      <alignment wrapText="1"/>
    </xf>
    <xf numFmtId="0" fontId="50" fillId="3" borderId="13" xfId="0" applyFont="1" applyFill="1" applyBorder="1" applyAlignment="1">
      <alignment horizontal="center"/>
    </xf>
    <xf numFmtId="0" fontId="46" fillId="3" borderId="12" xfId="0" applyFont="1" applyFill="1" applyBorder="1" applyAlignment="1">
      <alignment wrapText="1"/>
    </xf>
    <xf numFmtId="4" fontId="46" fillId="3" borderId="12" xfId="0" applyNumberFormat="1" applyFont="1" applyFill="1" applyBorder="1" applyAlignment="1">
      <alignment wrapText="1"/>
    </xf>
    <xf numFmtId="4" fontId="46" fillId="3" borderId="13" xfId="0" applyNumberFormat="1" applyFont="1" applyFill="1" applyBorder="1" applyAlignment="1">
      <alignment wrapText="1"/>
    </xf>
    <xf numFmtId="3" fontId="46" fillId="3" borderId="17" xfId="0" applyNumberFormat="1" applyFont="1" applyFill="1" applyBorder="1" applyAlignment="1">
      <alignment/>
    </xf>
    <xf numFmtId="3" fontId="46" fillId="3" borderId="12" xfId="0" applyNumberFormat="1" applyFont="1" applyFill="1" applyBorder="1" applyAlignment="1">
      <alignment/>
    </xf>
    <xf numFmtId="3" fontId="46" fillId="3" borderId="18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Fill="1" applyBorder="1" applyAlignment="1">
      <alignment/>
    </xf>
    <xf numFmtId="0" fontId="49" fillId="0" borderId="13" xfId="0" applyFont="1" applyFill="1" applyBorder="1" applyAlignment="1">
      <alignment horizontal="center"/>
    </xf>
    <xf numFmtId="4" fontId="55" fillId="0" borderId="12" xfId="0" applyNumberFormat="1" applyFont="1" applyFill="1" applyBorder="1" applyAlignment="1">
      <alignment wrapText="1"/>
    </xf>
    <xf numFmtId="4" fontId="52" fillId="0" borderId="12" xfId="0" applyNumberFormat="1" applyFont="1" applyFill="1" applyBorder="1" applyAlignment="1">
      <alignment/>
    </xf>
    <xf numFmtId="4" fontId="52" fillId="0" borderId="13" xfId="0" applyNumberFormat="1" applyFont="1" applyFill="1" applyBorder="1" applyAlignment="1">
      <alignment/>
    </xf>
    <xf numFmtId="3" fontId="52" fillId="0" borderId="17" xfId="0" applyNumberFormat="1" applyFont="1" applyFill="1" applyBorder="1" applyAlignment="1">
      <alignment/>
    </xf>
    <xf numFmtId="3" fontId="52" fillId="0" borderId="12" xfId="0" applyNumberFormat="1" applyFont="1" applyFill="1" applyBorder="1" applyAlignment="1">
      <alignment/>
    </xf>
    <xf numFmtId="3" fontId="52" fillId="0" borderId="18" xfId="0" applyNumberFormat="1" applyFont="1" applyFill="1" applyBorder="1" applyAlignment="1">
      <alignment/>
    </xf>
    <xf numFmtId="0" fontId="56" fillId="0" borderId="12" xfId="0" applyFont="1" applyFill="1" applyBorder="1" applyAlignment="1">
      <alignment wrapText="1"/>
    </xf>
    <xf numFmtId="4" fontId="52" fillId="0" borderId="12" xfId="0" applyNumberFormat="1" applyFont="1" applyFill="1" applyBorder="1" applyAlignment="1">
      <alignment wrapText="1"/>
    </xf>
    <xf numFmtId="0" fontId="46" fillId="0" borderId="12" xfId="0" applyFont="1" applyFill="1" applyBorder="1" applyAlignment="1">
      <alignment wrapText="1"/>
    </xf>
    <xf numFmtId="4" fontId="52" fillId="0" borderId="12" xfId="0" applyNumberFormat="1" applyFont="1" applyFill="1" applyBorder="1" applyAlignment="1">
      <alignment horizontal="right" wrapText="1"/>
    </xf>
    <xf numFmtId="4" fontId="52" fillId="0" borderId="13" xfId="0" applyNumberFormat="1" applyFont="1" applyFill="1" applyBorder="1" applyAlignment="1">
      <alignment wrapText="1"/>
    </xf>
    <xf numFmtId="0" fontId="49" fillId="26" borderId="13" xfId="0" applyFont="1" applyFill="1" applyBorder="1" applyAlignment="1">
      <alignment horizontal="right" vertical="center"/>
    </xf>
    <xf numFmtId="0" fontId="52" fillId="26" borderId="12" xfId="0" applyFont="1" applyFill="1" applyBorder="1" applyAlignment="1">
      <alignment wrapText="1"/>
    </xf>
    <xf numFmtId="4" fontId="52" fillId="26" borderId="12" xfId="0" applyNumberFormat="1" applyFont="1" applyFill="1" applyBorder="1" applyAlignment="1">
      <alignment horizontal="right" wrapText="1"/>
    </xf>
    <xf numFmtId="4" fontId="52" fillId="26" borderId="12" xfId="0" applyNumberFormat="1" applyFont="1" applyFill="1" applyBorder="1" applyAlignment="1">
      <alignment wrapText="1"/>
    </xf>
    <xf numFmtId="4" fontId="52" fillId="26" borderId="13" xfId="0" applyNumberFormat="1" applyFont="1" applyFill="1" applyBorder="1" applyAlignment="1">
      <alignment wrapText="1"/>
    </xf>
    <xf numFmtId="3" fontId="52" fillId="26" borderId="17" xfId="0" applyNumberFormat="1" applyFont="1" applyFill="1" applyBorder="1" applyAlignment="1">
      <alignment/>
    </xf>
    <xf numFmtId="3" fontId="52" fillId="26" borderId="12" xfId="0" applyNumberFormat="1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0" fontId="52" fillId="0" borderId="12" xfId="0" applyFont="1" applyFill="1" applyBorder="1" applyAlignment="1">
      <alignment wrapText="1"/>
    </xf>
    <xf numFmtId="4" fontId="52" fillId="0" borderId="13" xfId="0" applyNumberFormat="1" applyFont="1" applyFill="1" applyBorder="1" applyAlignment="1">
      <alignment horizontal="right" wrapText="1"/>
    </xf>
    <xf numFmtId="3" fontId="52" fillId="0" borderId="17" xfId="0" applyNumberFormat="1" applyFont="1" applyFill="1" applyBorder="1" applyAlignment="1">
      <alignment horizontal="right" wrapText="1"/>
    </xf>
    <xf numFmtId="3" fontId="52" fillId="0" borderId="12" xfId="0" applyNumberFormat="1" applyFont="1" applyFill="1" applyBorder="1" applyAlignment="1">
      <alignment horizontal="right" wrapText="1"/>
    </xf>
    <xf numFmtId="3" fontId="52" fillId="0" borderId="18" xfId="0" applyNumberFormat="1" applyFont="1" applyFill="1" applyBorder="1" applyAlignment="1">
      <alignment horizontal="right" wrapText="1"/>
    </xf>
    <xf numFmtId="0" fontId="49" fillId="0" borderId="13" xfId="0" applyFont="1" applyFill="1" applyBorder="1" applyAlignment="1">
      <alignment horizontal="left" vertical="center"/>
    </xf>
    <xf numFmtId="3" fontId="52" fillId="0" borderId="17" xfId="0" applyNumberFormat="1" applyFont="1" applyFill="1" applyBorder="1" applyAlignment="1">
      <alignment wrapText="1"/>
    </xf>
    <xf numFmtId="3" fontId="52" fillId="0" borderId="12" xfId="0" applyNumberFormat="1" applyFont="1" applyFill="1" applyBorder="1" applyAlignment="1">
      <alignment wrapText="1"/>
    </xf>
    <xf numFmtId="3" fontId="52" fillId="0" borderId="18" xfId="0" applyNumberFormat="1" applyFont="1" applyFill="1" applyBorder="1" applyAlignment="1">
      <alignment wrapText="1"/>
    </xf>
    <xf numFmtId="0" fontId="58" fillId="0" borderId="0" xfId="0" applyFont="1" applyFill="1" applyBorder="1" applyAlignment="1">
      <alignment wrapText="1"/>
    </xf>
    <xf numFmtId="0" fontId="48" fillId="0" borderId="0" xfId="0" applyFont="1" applyFill="1" applyBorder="1" applyAlignment="1">
      <alignment wrapText="1"/>
    </xf>
    <xf numFmtId="4" fontId="52" fillId="0" borderId="12" xfId="0" applyNumberFormat="1" applyFont="1" applyFill="1" applyBorder="1" applyAlignment="1">
      <alignment horizontal="center" wrapText="1"/>
    </xf>
    <xf numFmtId="4" fontId="52" fillId="0" borderId="13" xfId="0" applyNumberFormat="1" applyFont="1" applyFill="1" applyBorder="1" applyAlignment="1">
      <alignment horizontal="center" wrapText="1"/>
    </xf>
    <xf numFmtId="0" fontId="60" fillId="0" borderId="0" xfId="0" applyFont="1" applyAlignment="1">
      <alignment/>
    </xf>
    <xf numFmtId="0" fontId="60" fillId="24" borderId="0" xfId="0" applyFont="1" applyFill="1" applyAlignment="1">
      <alignment/>
    </xf>
    <xf numFmtId="0" fontId="60" fillId="0" borderId="0" xfId="0" applyFont="1" applyFill="1" applyAlignment="1">
      <alignment/>
    </xf>
    <xf numFmtId="0" fontId="50" fillId="10" borderId="19" xfId="0" applyFont="1" applyFill="1" applyBorder="1" applyAlignment="1">
      <alignment horizontal="center" vertical="center"/>
    </xf>
    <xf numFmtId="0" fontId="46" fillId="10" borderId="12" xfId="0" applyFont="1" applyFill="1" applyBorder="1" applyAlignment="1">
      <alignment wrapText="1"/>
    </xf>
    <xf numFmtId="4" fontId="46" fillId="10" borderId="12" xfId="0" applyNumberFormat="1" applyFont="1" applyFill="1" applyBorder="1" applyAlignment="1">
      <alignment wrapText="1"/>
    </xf>
    <xf numFmtId="4" fontId="46" fillId="10" borderId="13" xfId="0" applyNumberFormat="1" applyFont="1" applyFill="1" applyBorder="1" applyAlignment="1">
      <alignment wrapText="1"/>
    </xf>
    <xf numFmtId="3" fontId="46" fillId="10" borderId="17" xfId="0" applyNumberFormat="1" applyFont="1" applyFill="1" applyBorder="1" applyAlignment="1">
      <alignment wrapText="1"/>
    </xf>
    <xf numFmtId="3" fontId="46" fillId="10" borderId="12" xfId="0" applyNumberFormat="1" applyFont="1" applyFill="1" applyBorder="1" applyAlignment="1">
      <alignment wrapText="1"/>
    </xf>
    <xf numFmtId="3" fontId="46" fillId="10" borderId="18" xfId="0" applyNumberFormat="1" applyFont="1" applyFill="1" applyBorder="1" applyAlignment="1">
      <alignment wrapText="1"/>
    </xf>
    <xf numFmtId="4" fontId="60" fillId="0" borderId="0" xfId="0" applyNumberFormat="1" applyFont="1" applyAlignment="1">
      <alignment/>
    </xf>
    <xf numFmtId="0" fontId="50" fillId="0" borderId="19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/>
    </xf>
    <xf numFmtId="0" fontId="50" fillId="0" borderId="19" xfId="0" applyFont="1" applyFill="1" applyBorder="1" applyAlignment="1">
      <alignment horizontal="center"/>
    </xf>
    <xf numFmtId="0" fontId="49" fillId="0" borderId="19" xfId="0" applyFont="1" applyFill="1" applyBorder="1" applyAlignment="1">
      <alignment horizontal="left"/>
    </xf>
    <xf numFmtId="0" fontId="52" fillId="26" borderId="12" xfId="0" applyFont="1" applyFill="1" applyBorder="1" applyAlignment="1">
      <alignment wrapText="1"/>
    </xf>
    <xf numFmtId="4" fontId="52" fillId="26" borderId="12" xfId="0" applyNumberFormat="1" applyFont="1" applyFill="1" applyBorder="1" applyAlignment="1">
      <alignment wrapText="1"/>
    </xf>
    <xf numFmtId="4" fontId="52" fillId="26" borderId="12" xfId="0" applyNumberFormat="1" applyFont="1" applyFill="1" applyBorder="1" applyAlignment="1">
      <alignment/>
    </xf>
    <xf numFmtId="4" fontId="52" fillId="26" borderId="13" xfId="0" applyNumberFormat="1" applyFont="1" applyFill="1" applyBorder="1" applyAlignment="1">
      <alignment/>
    </xf>
    <xf numFmtId="3" fontId="52" fillId="26" borderId="18" xfId="0" applyNumberFormat="1" applyFont="1" applyFill="1" applyBorder="1" applyAlignment="1">
      <alignment/>
    </xf>
    <xf numFmtId="0" fontId="46" fillId="10" borderId="12" xfId="0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left" vertical="center" wrapText="1"/>
    </xf>
    <xf numFmtId="4" fontId="46" fillId="0" borderId="12" xfId="0" applyNumberFormat="1" applyFont="1" applyFill="1" applyBorder="1" applyAlignment="1">
      <alignment wrapText="1"/>
    </xf>
    <xf numFmtId="4" fontId="46" fillId="0" borderId="13" xfId="0" applyNumberFormat="1" applyFont="1" applyFill="1" applyBorder="1" applyAlignment="1">
      <alignment wrapText="1"/>
    </xf>
    <xf numFmtId="3" fontId="46" fillId="0" borderId="17" xfId="0" applyNumberFormat="1" applyFont="1" applyFill="1" applyBorder="1" applyAlignment="1">
      <alignment/>
    </xf>
    <xf numFmtId="3" fontId="46" fillId="0" borderId="12" xfId="0" applyNumberFormat="1" applyFont="1" applyFill="1" applyBorder="1" applyAlignment="1">
      <alignment/>
    </xf>
    <xf numFmtId="3" fontId="46" fillId="0" borderId="18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2" fillId="0" borderId="12" xfId="0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0" fontId="49" fillId="0" borderId="19" xfId="0" applyFont="1" applyFill="1" applyBorder="1" applyAlignment="1">
      <alignment horizontal="right" vertical="center"/>
    </xf>
    <xf numFmtId="0" fontId="52" fillId="26" borderId="12" xfId="0" applyFont="1" applyFill="1" applyBorder="1" applyAlignment="1">
      <alignment horizontal="left" vertical="center" wrapText="1"/>
    </xf>
    <xf numFmtId="4" fontId="52" fillId="26" borderId="13" xfId="0" applyNumberFormat="1" applyFont="1" applyFill="1" applyBorder="1" applyAlignment="1">
      <alignment wrapText="1"/>
    </xf>
    <xf numFmtId="3" fontId="52" fillId="26" borderId="17" xfId="0" applyNumberFormat="1" applyFont="1" applyFill="1" applyBorder="1" applyAlignment="1">
      <alignment wrapText="1"/>
    </xf>
    <xf numFmtId="3" fontId="52" fillId="26" borderId="12" xfId="0" applyNumberFormat="1" applyFont="1" applyFill="1" applyBorder="1" applyAlignment="1">
      <alignment wrapText="1"/>
    </xf>
    <xf numFmtId="3" fontId="52" fillId="26" borderId="18" xfId="0" applyNumberFormat="1" applyFont="1" applyFill="1" applyBorder="1" applyAlignment="1">
      <alignment wrapText="1"/>
    </xf>
    <xf numFmtId="0" fontId="46" fillId="10" borderId="19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4" fontId="46" fillId="26" borderId="12" xfId="0" applyNumberFormat="1" applyFont="1" applyFill="1" applyBorder="1" applyAlignment="1">
      <alignment wrapText="1"/>
    </xf>
    <xf numFmtId="3" fontId="52" fillId="26" borderId="12" xfId="0" applyNumberFormat="1" applyFont="1" applyFill="1" applyBorder="1" applyAlignment="1">
      <alignment/>
    </xf>
    <xf numFmtId="0" fontId="50" fillId="0" borderId="20" xfId="0" applyFont="1" applyFill="1" applyBorder="1" applyAlignment="1">
      <alignment horizontal="center"/>
    </xf>
    <xf numFmtId="0" fontId="52" fillId="27" borderId="12" xfId="0" applyFont="1" applyFill="1" applyBorder="1" applyAlignment="1">
      <alignment horizontal="left" vertical="center" wrapText="1"/>
    </xf>
    <xf numFmtId="4" fontId="46" fillId="27" borderId="12" xfId="0" applyNumberFormat="1" applyFont="1" applyFill="1" applyBorder="1" applyAlignment="1">
      <alignment wrapText="1"/>
    </xf>
    <xf numFmtId="4" fontId="46" fillId="27" borderId="13" xfId="0" applyNumberFormat="1" applyFont="1" applyFill="1" applyBorder="1" applyAlignment="1">
      <alignment wrapText="1"/>
    </xf>
    <xf numFmtId="3" fontId="46" fillId="27" borderId="17" xfId="0" applyNumberFormat="1" applyFont="1" applyFill="1" applyBorder="1" applyAlignment="1">
      <alignment/>
    </xf>
    <xf numFmtId="3" fontId="46" fillId="27" borderId="12" xfId="0" applyNumberFormat="1" applyFont="1" applyFill="1" applyBorder="1" applyAlignment="1">
      <alignment/>
    </xf>
    <xf numFmtId="3" fontId="46" fillId="0" borderId="18" xfId="0" applyNumberFormat="1" applyFont="1" applyBorder="1" applyAlignment="1">
      <alignment/>
    </xf>
    <xf numFmtId="0" fontId="54" fillId="27" borderId="12" xfId="0" applyFont="1" applyFill="1" applyBorder="1" applyAlignment="1">
      <alignment wrapText="1"/>
    </xf>
    <xf numFmtId="4" fontId="52" fillId="27" borderId="12" xfId="0" applyNumberFormat="1" applyFont="1" applyFill="1" applyBorder="1" applyAlignment="1">
      <alignment/>
    </xf>
    <xf numFmtId="4" fontId="52" fillId="27" borderId="13" xfId="0" applyNumberFormat="1" applyFont="1" applyFill="1" applyBorder="1" applyAlignment="1">
      <alignment/>
    </xf>
    <xf numFmtId="3" fontId="52" fillId="27" borderId="17" xfId="0" applyNumberFormat="1" applyFont="1" applyFill="1" applyBorder="1" applyAlignment="1">
      <alignment/>
    </xf>
    <xf numFmtId="3" fontId="52" fillId="27" borderId="12" xfId="0" applyNumberFormat="1" applyFont="1" applyFill="1" applyBorder="1" applyAlignment="1">
      <alignment/>
    </xf>
    <xf numFmtId="3" fontId="52" fillId="0" borderId="18" xfId="0" applyNumberFormat="1" applyFont="1" applyBorder="1" applyAlignment="1">
      <alignment/>
    </xf>
    <xf numFmtId="3" fontId="52" fillId="27" borderId="17" xfId="0" applyNumberFormat="1" applyFont="1" applyFill="1" applyBorder="1" applyAlignment="1">
      <alignment wrapText="1"/>
    </xf>
    <xf numFmtId="3" fontId="52" fillId="27" borderId="12" xfId="0" applyNumberFormat="1" applyFont="1" applyFill="1" applyBorder="1" applyAlignment="1">
      <alignment wrapText="1"/>
    </xf>
    <xf numFmtId="3" fontId="52" fillId="27" borderId="18" xfId="0" applyNumberFormat="1" applyFont="1" applyFill="1" applyBorder="1" applyAlignment="1">
      <alignment wrapText="1"/>
    </xf>
    <xf numFmtId="3" fontId="46" fillId="27" borderId="17" xfId="0" applyNumberFormat="1" applyFont="1" applyFill="1" applyBorder="1" applyAlignment="1">
      <alignment wrapText="1"/>
    </xf>
    <xf numFmtId="3" fontId="46" fillId="27" borderId="12" xfId="0" applyNumberFormat="1" applyFont="1" applyFill="1" applyBorder="1" applyAlignment="1">
      <alignment wrapText="1"/>
    </xf>
    <xf numFmtId="3" fontId="46" fillId="27" borderId="18" xfId="0" applyNumberFormat="1" applyFont="1" applyFill="1" applyBorder="1" applyAlignment="1">
      <alignment wrapText="1"/>
    </xf>
    <xf numFmtId="0" fontId="49" fillId="0" borderId="19" xfId="0" applyFont="1" applyFill="1" applyBorder="1" applyAlignment="1">
      <alignment horizontal="right"/>
    </xf>
    <xf numFmtId="0" fontId="50" fillId="0" borderId="21" xfId="0" applyFont="1" applyFill="1" applyBorder="1" applyAlignment="1">
      <alignment horizontal="center" vertical="center"/>
    </xf>
    <xf numFmtId="0" fontId="49" fillId="27" borderId="12" xfId="0" applyFont="1" applyFill="1" applyBorder="1" applyAlignment="1">
      <alignment horizontal="left" vertical="center" wrapText="1"/>
    </xf>
    <xf numFmtId="0" fontId="50" fillId="10" borderId="22" xfId="0" applyFont="1" applyFill="1" applyBorder="1" applyAlignment="1">
      <alignment horizontal="center" vertical="center"/>
    </xf>
    <xf numFmtId="0" fontId="52" fillId="10" borderId="12" xfId="0" applyFont="1" applyFill="1" applyBorder="1" applyAlignment="1">
      <alignment horizontal="left" vertical="center" wrapText="1"/>
    </xf>
    <xf numFmtId="4" fontId="46" fillId="10" borderId="17" xfId="0" applyNumberFormat="1" applyFont="1" applyFill="1" applyBorder="1" applyAlignment="1">
      <alignment wrapText="1"/>
    </xf>
    <xf numFmtId="4" fontId="46" fillId="10" borderId="18" xfId="0" applyNumberFormat="1" applyFont="1" applyFill="1" applyBorder="1" applyAlignment="1">
      <alignment wrapText="1"/>
    </xf>
    <xf numFmtId="4" fontId="46" fillId="10" borderId="12" xfId="0" applyNumberFormat="1" applyFont="1" applyFill="1" applyBorder="1" applyAlignment="1">
      <alignment horizontal="center" wrapText="1"/>
    </xf>
    <xf numFmtId="171" fontId="50" fillId="10" borderId="12" xfId="0" applyNumberFormat="1" applyFont="1" applyFill="1" applyBorder="1" applyAlignment="1">
      <alignment horizontal="right" wrapText="1"/>
    </xf>
    <xf numFmtId="171" fontId="50" fillId="10" borderId="12" xfId="0" applyNumberFormat="1" applyFont="1" applyFill="1" applyBorder="1" applyAlignment="1">
      <alignment horizontal="center" wrapText="1"/>
    </xf>
    <xf numFmtId="171" fontId="50" fillId="10" borderId="13" xfId="0" applyNumberFormat="1" applyFont="1" applyFill="1" applyBorder="1" applyAlignment="1">
      <alignment horizontal="center" wrapText="1"/>
    </xf>
    <xf numFmtId="10" fontId="50" fillId="10" borderId="17" xfId="0" applyNumberFormat="1" applyFont="1" applyFill="1" applyBorder="1" applyAlignment="1">
      <alignment horizontal="right" wrapText="1"/>
    </xf>
    <xf numFmtId="10" fontId="50" fillId="10" borderId="12" xfId="0" applyNumberFormat="1" applyFont="1" applyFill="1" applyBorder="1" applyAlignment="1">
      <alignment horizontal="right" wrapText="1"/>
    </xf>
    <xf numFmtId="10" fontId="50" fillId="10" borderId="18" xfId="0" applyNumberFormat="1" applyFont="1" applyFill="1" applyBorder="1" applyAlignment="1">
      <alignment horizontal="right" wrapText="1"/>
    </xf>
    <xf numFmtId="4" fontId="66" fillId="10" borderId="12" xfId="0" applyNumberFormat="1" applyFont="1" applyFill="1" applyBorder="1" applyAlignment="1">
      <alignment horizontal="center" wrapText="1"/>
    </xf>
    <xf numFmtId="4" fontId="66" fillId="10" borderId="17" xfId="0" applyNumberFormat="1" applyFont="1" applyFill="1" applyBorder="1" applyAlignment="1">
      <alignment horizontal="center" wrapText="1"/>
    </xf>
    <xf numFmtId="4" fontId="66" fillId="10" borderId="18" xfId="0" applyNumberFormat="1" applyFont="1" applyFill="1" applyBorder="1" applyAlignment="1">
      <alignment horizontal="center" wrapText="1"/>
    </xf>
    <xf numFmtId="10" fontId="46" fillId="10" borderId="12" xfId="0" applyNumberFormat="1" applyFont="1" applyFill="1" applyBorder="1" applyAlignment="1">
      <alignment wrapText="1"/>
    </xf>
    <xf numFmtId="10" fontId="46" fillId="10" borderId="12" xfId="0" applyNumberFormat="1" applyFont="1" applyFill="1" applyBorder="1" applyAlignment="1">
      <alignment horizontal="center" wrapText="1"/>
    </xf>
    <xf numFmtId="171" fontId="46" fillId="10" borderId="12" xfId="0" applyNumberFormat="1" applyFont="1" applyFill="1" applyBorder="1" applyAlignment="1">
      <alignment wrapText="1"/>
    </xf>
    <xf numFmtId="171" fontId="50" fillId="10" borderId="12" xfId="0" applyNumberFormat="1" applyFont="1" applyFill="1" applyBorder="1" applyAlignment="1">
      <alignment wrapText="1"/>
    </xf>
    <xf numFmtId="171" fontId="50" fillId="10" borderId="13" xfId="0" applyNumberFormat="1" applyFont="1" applyFill="1" applyBorder="1" applyAlignment="1">
      <alignment wrapText="1"/>
    </xf>
    <xf numFmtId="171" fontId="50" fillId="10" borderId="17" xfId="0" applyNumberFormat="1" applyFont="1" applyFill="1" applyBorder="1" applyAlignment="1">
      <alignment wrapText="1"/>
    </xf>
    <xf numFmtId="171" fontId="50" fillId="10" borderId="18" xfId="0" applyNumberFormat="1" applyFont="1" applyFill="1" applyBorder="1" applyAlignment="1">
      <alignment wrapText="1"/>
    </xf>
    <xf numFmtId="0" fontId="50" fillId="9" borderId="23" xfId="0" applyFont="1" applyFill="1" applyBorder="1" applyAlignment="1">
      <alignment horizontal="center"/>
    </xf>
    <xf numFmtId="0" fontId="52" fillId="9" borderId="12" xfId="0" applyFont="1" applyFill="1" applyBorder="1" applyAlignment="1">
      <alignment horizontal="left" vertical="center" wrapText="1"/>
    </xf>
    <xf numFmtId="4" fontId="50" fillId="9" borderId="12" xfId="0" applyNumberFormat="1" applyFont="1" applyFill="1" applyBorder="1" applyAlignment="1">
      <alignment wrapText="1"/>
    </xf>
    <xf numFmtId="4" fontId="49" fillId="9" borderId="12" xfId="0" applyNumberFormat="1" applyFont="1" applyFill="1" applyBorder="1" applyAlignment="1">
      <alignment/>
    </xf>
    <xf numFmtId="4" fontId="49" fillId="9" borderId="13" xfId="0" applyNumberFormat="1" applyFont="1" applyFill="1" applyBorder="1" applyAlignment="1">
      <alignment/>
    </xf>
    <xf numFmtId="3" fontId="52" fillId="9" borderId="17" xfId="0" applyNumberFormat="1" applyFont="1" applyFill="1" applyBorder="1" applyAlignment="1">
      <alignment/>
    </xf>
    <xf numFmtId="3" fontId="52" fillId="9" borderId="12" xfId="0" applyNumberFormat="1" applyFont="1" applyFill="1" applyBorder="1" applyAlignment="1">
      <alignment/>
    </xf>
    <xf numFmtId="3" fontId="52" fillId="9" borderId="18" xfId="0" applyNumberFormat="1" applyFont="1" applyFill="1" applyBorder="1" applyAlignment="1">
      <alignment/>
    </xf>
    <xf numFmtId="0" fontId="50" fillId="10" borderId="20" xfId="0" applyFont="1" applyFill="1" applyBorder="1" applyAlignment="1">
      <alignment horizontal="center"/>
    </xf>
    <xf numFmtId="0" fontId="50" fillId="10" borderId="19" xfId="0" applyFont="1" applyFill="1" applyBorder="1" applyAlignment="1">
      <alignment horizontal="center"/>
    </xf>
    <xf numFmtId="0" fontId="67" fillId="28" borderId="19" xfId="0" applyFont="1" applyFill="1" applyBorder="1" applyAlignment="1">
      <alignment horizontal="center"/>
    </xf>
    <xf numFmtId="0" fontId="68" fillId="28" borderId="12" xfId="0" applyFont="1" applyFill="1" applyBorder="1" applyAlignment="1">
      <alignment horizontal="left" vertical="center" wrapText="1"/>
    </xf>
    <xf numFmtId="4" fontId="68" fillId="28" borderId="12" xfId="0" applyNumberFormat="1" applyFont="1" applyFill="1" applyBorder="1" applyAlignment="1">
      <alignment wrapText="1"/>
    </xf>
    <xf numFmtId="4" fontId="68" fillId="28" borderId="13" xfId="0" applyNumberFormat="1" applyFont="1" applyFill="1" applyBorder="1" applyAlignment="1">
      <alignment wrapText="1"/>
    </xf>
    <xf numFmtId="3" fontId="68" fillId="28" borderId="17" xfId="0" applyNumberFormat="1" applyFont="1" applyFill="1" applyBorder="1" applyAlignment="1">
      <alignment wrapText="1"/>
    </xf>
    <xf numFmtId="3" fontId="68" fillId="28" borderId="12" xfId="0" applyNumberFormat="1" applyFont="1" applyFill="1" applyBorder="1" applyAlignment="1">
      <alignment wrapText="1"/>
    </xf>
    <xf numFmtId="3" fontId="68" fillId="28" borderId="18" xfId="0" applyNumberFormat="1" applyFont="1" applyFill="1" applyBorder="1" applyAlignment="1">
      <alignment wrapText="1"/>
    </xf>
    <xf numFmtId="0" fontId="50" fillId="10" borderId="23" xfId="0" applyFont="1" applyFill="1" applyBorder="1" applyAlignment="1">
      <alignment horizontal="center"/>
    </xf>
    <xf numFmtId="0" fontId="50" fillId="9" borderId="13" xfId="0" applyFont="1" applyFill="1" applyBorder="1" applyAlignment="1">
      <alignment horizontal="center"/>
    </xf>
    <xf numFmtId="0" fontId="52" fillId="9" borderId="12" xfId="0" applyFont="1" applyFill="1" applyBorder="1" applyAlignment="1">
      <alignment wrapText="1"/>
    </xf>
    <xf numFmtId="4" fontId="46" fillId="9" borderId="12" xfId="0" applyNumberFormat="1" applyFont="1" applyFill="1" applyBorder="1" applyAlignment="1">
      <alignment/>
    </xf>
    <xf numFmtId="4" fontId="46" fillId="9" borderId="13" xfId="0" applyNumberFormat="1" applyFont="1" applyFill="1" applyBorder="1" applyAlignment="1">
      <alignment/>
    </xf>
    <xf numFmtId="3" fontId="46" fillId="9" borderId="24" xfId="0" applyNumberFormat="1" applyFont="1" applyFill="1" applyBorder="1" applyAlignment="1">
      <alignment/>
    </xf>
    <xf numFmtId="3" fontId="46" fillId="9" borderId="25" xfId="0" applyNumberFormat="1" applyFont="1" applyFill="1" applyBorder="1" applyAlignment="1">
      <alignment/>
    </xf>
    <xf numFmtId="3" fontId="46" fillId="9" borderId="26" xfId="0" applyNumberFormat="1" applyFont="1" applyFill="1" applyBorder="1" applyAlignment="1">
      <alignment/>
    </xf>
    <xf numFmtId="0" fontId="49" fillId="0" borderId="0" xfId="0" applyFont="1" applyAlignment="1">
      <alignment horizontal="right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0" fontId="66" fillId="0" borderId="0" xfId="0" applyFont="1" applyAlignment="1">
      <alignment/>
    </xf>
    <xf numFmtId="0" fontId="70" fillId="0" borderId="0" xfId="0" applyFont="1" applyAlignment="1">
      <alignment horizontal="right"/>
    </xf>
    <xf numFmtId="0" fontId="49" fillId="0" borderId="12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63" fillId="0" borderId="0" xfId="0" applyFont="1" applyAlignment="1">
      <alignment horizontal="right"/>
    </xf>
    <xf numFmtId="0" fontId="71" fillId="0" borderId="0" xfId="0" applyFont="1" applyAlignment="1">
      <alignment/>
    </xf>
    <xf numFmtId="3" fontId="66" fillId="0" borderId="0" xfId="0" applyNumberFormat="1" applyFont="1" applyBorder="1" applyAlignment="1">
      <alignment/>
    </xf>
    <xf numFmtId="0" fontId="72" fillId="0" borderId="0" xfId="0" applyFont="1" applyAlignment="1">
      <alignment horizontal="right"/>
    </xf>
    <xf numFmtId="0" fontId="0" fillId="0" borderId="0" xfId="0" applyFont="1" applyAlignment="1">
      <alignment/>
    </xf>
    <xf numFmtId="4" fontId="66" fillId="0" borderId="0" xfId="0" applyNumberFormat="1" applyFont="1" applyAlignment="1">
      <alignment/>
    </xf>
    <xf numFmtId="3" fontId="66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52" fillId="0" borderId="0" xfId="0" applyFont="1" applyAlignment="1">
      <alignment/>
    </xf>
    <xf numFmtId="0" fontId="73" fillId="0" borderId="0" xfId="0" applyFont="1" applyAlignment="1">
      <alignment/>
    </xf>
    <xf numFmtId="0" fontId="74" fillId="0" borderId="0" xfId="0" applyFont="1" applyAlignment="1">
      <alignment/>
    </xf>
    <xf numFmtId="0" fontId="76" fillId="0" borderId="10" xfId="0" applyFont="1" applyFill="1" applyBorder="1" applyAlignment="1">
      <alignment vertical="center" wrapText="1"/>
    </xf>
    <xf numFmtId="0" fontId="76" fillId="0" borderId="27" xfId="0" applyFont="1" applyFill="1" applyBorder="1" applyAlignment="1">
      <alignment horizontal="center" vertical="center" wrapText="1"/>
    </xf>
    <xf numFmtId="0" fontId="79" fillId="0" borderId="12" xfId="0" applyFont="1" applyBorder="1" applyAlignment="1">
      <alignment horizontal="center" vertical="center"/>
    </xf>
    <xf numFmtId="0" fontId="79" fillId="0" borderId="12" xfId="0" applyFont="1" applyBorder="1" applyAlignment="1">
      <alignment horizontal="center" vertical="center" wrapText="1"/>
    </xf>
    <xf numFmtId="0" fontId="79" fillId="0" borderId="12" xfId="0" applyFont="1" applyFill="1" applyBorder="1" applyAlignment="1">
      <alignment horizontal="center" vertical="center"/>
    </xf>
    <xf numFmtId="0" fontId="76" fillId="5" borderId="12" xfId="0" applyFont="1" applyFill="1" applyBorder="1" applyAlignment="1">
      <alignment/>
    </xf>
    <xf numFmtId="4" fontId="75" fillId="5" borderId="12" xfId="0" applyNumberFormat="1" applyFont="1" applyFill="1" applyBorder="1" applyAlignment="1">
      <alignment horizontal="right" vertical="center" wrapText="1"/>
    </xf>
    <xf numFmtId="0" fontId="82" fillId="0" borderId="12" xfId="0" applyFont="1" applyFill="1" applyBorder="1" applyAlignment="1">
      <alignment/>
    </xf>
    <xf numFmtId="0" fontId="83" fillId="0" borderId="12" xfId="0" applyFont="1" applyFill="1" applyBorder="1" applyAlignment="1">
      <alignment horizontal="right" vertical="center" wrapText="1"/>
    </xf>
    <xf numFmtId="4" fontId="84" fillId="0" borderId="12" xfId="0" applyNumberFormat="1" applyFont="1" applyFill="1" applyBorder="1" applyAlignment="1">
      <alignment horizontal="right" vertical="center"/>
    </xf>
    <xf numFmtId="0" fontId="66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76" fillId="15" borderId="12" xfId="0" applyFont="1" applyFill="1" applyBorder="1" applyAlignment="1">
      <alignment horizontal="center"/>
    </xf>
    <xf numFmtId="4" fontId="76" fillId="15" borderId="12" xfId="0" applyNumberFormat="1" applyFont="1" applyFill="1" applyBorder="1" applyAlignment="1">
      <alignment horizontal="right" vertical="center" wrapText="1"/>
    </xf>
    <xf numFmtId="0" fontId="84" fillId="0" borderId="12" xfId="0" applyFont="1" applyFill="1" applyBorder="1" applyAlignment="1">
      <alignment horizontal="center"/>
    </xf>
    <xf numFmtId="4" fontId="79" fillId="0" borderId="12" xfId="0" applyNumberFormat="1" applyFont="1" applyFill="1" applyBorder="1" applyAlignment="1">
      <alignment horizontal="right" vertical="center" wrapText="1"/>
    </xf>
    <xf numFmtId="0" fontId="75" fillId="14" borderId="12" xfId="0" applyFont="1" applyFill="1" applyBorder="1" applyAlignment="1">
      <alignment horizontal="left"/>
    </xf>
    <xf numFmtId="4" fontId="75" fillId="14" borderId="12" xfId="0" applyNumberFormat="1" applyFont="1" applyFill="1" applyBorder="1" applyAlignment="1">
      <alignment horizontal="right" vertical="center" wrapText="1"/>
    </xf>
    <xf numFmtId="0" fontId="75" fillId="0" borderId="12" xfId="0" applyFont="1" applyFill="1" applyBorder="1" applyAlignment="1">
      <alignment horizontal="left"/>
    </xf>
    <xf numFmtId="4" fontId="76" fillId="0" borderId="12" xfId="0" applyNumberFormat="1" applyFont="1" applyFill="1" applyBorder="1" applyAlignment="1">
      <alignment horizontal="right" vertical="center" wrapText="1"/>
    </xf>
    <xf numFmtId="0" fontId="75" fillId="20" borderId="12" xfId="0" applyFont="1" applyFill="1" applyBorder="1" applyAlignment="1">
      <alignment horizontal="right"/>
    </xf>
    <xf numFmtId="4" fontId="76" fillId="20" borderId="12" xfId="0" applyNumberFormat="1" applyFont="1" applyFill="1" applyBorder="1" applyAlignment="1">
      <alignment horizontal="right" vertical="center" wrapText="1"/>
    </xf>
    <xf numFmtId="0" fontId="76" fillId="0" borderId="12" xfId="0" applyFont="1" applyFill="1" applyBorder="1" applyAlignment="1">
      <alignment/>
    </xf>
    <xf numFmtId="4" fontId="76" fillId="0" borderId="12" xfId="0" applyNumberFormat="1" applyFont="1" applyFill="1" applyBorder="1" applyAlignment="1">
      <alignment horizontal="right" vertical="center"/>
    </xf>
    <xf numFmtId="4" fontId="76" fillId="0" borderId="12" xfId="0" applyNumberFormat="1" applyFont="1" applyBorder="1" applyAlignment="1">
      <alignment horizontal="right" vertical="center"/>
    </xf>
    <xf numFmtId="0" fontId="75" fillId="4" borderId="12" xfId="0" applyFont="1" applyFill="1" applyBorder="1" applyAlignment="1">
      <alignment horizontal="left"/>
    </xf>
    <xf numFmtId="4" fontId="76" fillId="4" borderId="12" xfId="0" applyNumberFormat="1" applyFont="1" applyFill="1" applyBorder="1" applyAlignment="1">
      <alignment horizontal="right" vertical="center" wrapText="1"/>
    </xf>
    <xf numFmtId="4" fontId="76" fillId="4" borderId="12" xfId="0" applyNumberFormat="1" applyFont="1" applyFill="1" applyBorder="1" applyAlignment="1">
      <alignment horizontal="right" vertical="center" wrapText="1"/>
    </xf>
    <xf numFmtId="0" fontId="75" fillId="0" borderId="12" xfId="0" applyFont="1" applyFill="1" applyBorder="1" applyAlignment="1">
      <alignment horizontal="right"/>
    </xf>
    <xf numFmtId="0" fontId="76" fillId="0" borderId="12" xfId="0" applyFont="1" applyFill="1" applyBorder="1" applyAlignment="1">
      <alignment horizontal="left" wrapText="1"/>
    </xf>
    <xf numFmtId="0" fontId="76" fillId="28" borderId="12" xfId="0" applyFont="1" applyFill="1" applyBorder="1" applyAlignment="1">
      <alignment/>
    </xf>
    <xf numFmtId="4" fontId="85" fillId="0" borderId="12" xfId="0" applyNumberFormat="1" applyFont="1" applyFill="1" applyBorder="1" applyAlignment="1">
      <alignment horizontal="right" vertical="center" wrapText="1"/>
    </xf>
    <xf numFmtId="0" fontId="76" fillId="0" borderId="12" xfId="0" applyFont="1" applyFill="1" applyBorder="1" applyAlignment="1">
      <alignment horizontal="center"/>
    </xf>
    <xf numFmtId="0" fontId="75" fillId="0" borderId="12" xfId="0" applyFont="1" applyFill="1" applyBorder="1" applyAlignment="1">
      <alignment wrapText="1"/>
    </xf>
    <xf numFmtId="4" fontId="75" fillId="0" borderId="12" xfId="0" applyNumberFormat="1" applyFont="1" applyFill="1" applyBorder="1" applyAlignment="1">
      <alignment horizontal="right" vertical="center"/>
    </xf>
    <xf numFmtId="4" fontId="75" fillId="0" borderId="12" xfId="0" applyNumberFormat="1" applyFont="1" applyBorder="1" applyAlignment="1">
      <alignment horizontal="right" vertical="center"/>
    </xf>
    <xf numFmtId="0" fontId="75" fillId="4" borderId="12" xfId="0" applyFont="1" applyFill="1" applyBorder="1" applyAlignment="1">
      <alignment/>
    </xf>
    <xf numFmtId="0" fontId="76" fillId="0" borderId="12" xfId="0" applyFont="1" applyBorder="1" applyAlignment="1">
      <alignment horizontal="right"/>
    </xf>
    <xf numFmtId="0" fontId="75" fillId="0" borderId="12" xfId="0" applyFont="1" applyFill="1" applyBorder="1" applyAlignment="1">
      <alignment horizontal="left" wrapText="1"/>
    </xf>
    <xf numFmtId="0" fontId="76" fillId="0" borderId="28" xfId="0" applyFont="1" applyFill="1" applyBorder="1" applyAlignment="1">
      <alignment horizontal="left" wrapText="1"/>
    </xf>
    <xf numFmtId="0" fontId="75" fillId="14" borderId="12" xfId="0" applyFont="1" applyFill="1" applyBorder="1" applyAlignment="1">
      <alignment horizontal="left" vertical="center"/>
    </xf>
    <xf numFmtId="4" fontId="75" fillId="14" borderId="12" xfId="0" applyNumberFormat="1" applyFont="1" applyFill="1" applyBorder="1" applyAlignment="1">
      <alignment horizontal="right" vertical="center" wrapText="1"/>
    </xf>
    <xf numFmtId="0" fontId="76" fillId="0" borderId="12" xfId="0" applyFont="1" applyFill="1" applyBorder="1" applyAlignment="1">
      <alignment horizontal="right"/>
    </xf>
    <xf numFmtId="0" fontId="75" fillId="14" borderId="12" xfId="93" applyFont="1" applyFill="1" applyBorder="1" applyAlignment="1">
      <alignment horizontal="left" vertical="center" wrapText="1"/>
      <protection/>
    </xf>
    <xf numFmtId="0" fontId="75" fillId="20" borderId="12" xfId="0" applyFont="1" applyFill="1" applyBorder="1" applyAlignment="1">
      <alignment horizontal="left" wrapText="1"/>
    </xf>
    <xf numFmtId="0" fontId="79" fillId="0" borderId="12" xfId="0" applyFont="1" applyFill="1" applyBorder="1" applyAlignment="1">
      <alignment horizontal="left" wrapText="1"/>
    </xf>
    <xf numFmtId="0" fontId="76" fillId="4" borderId="12" xfId="93" applyFont="1" applyFill="1" applyBorder="1" applyAlignment="1">
      <alignment horizontal="left" wrapText="1"/>
      <protection/>
    </xf>
    <xf numFmtId="0" fontId="76" fillId="0" borderId="12" xfId="0" applyFont="1" applyFill="1" applyBorder="1" applyAlignment="1">
      <alignment horizontal="left" wrapText="1"/>
    </xf>
    <xf numFmtId="0" fontId="76" fillId="4" borderId="12" xfId="0" applyFont="1" applyFill="1" applyBorder="1" applyAlignment="1">
      <alignment horizontal="left" wrapText="1"/>
    </xf>
    <xf numFmtId="0" fontId="52" fillId="0" borderId="0" xfId="0" applyFont="1" applyAlignment="1">
      <alignment/>
    </xf>
    <xf numFmtId="0" fontId="79" fillId="0" borderId="12" xfId="0" applyFont="1" applyFill="1" applyBorder="1" applyAlignment="1">
      <alignment horizontal="left" vertical="center" wrapText="1"/>
    </xf>
    <xf numFmtId="0" fontId="76" fillId="15" borderId="12" xfId="93" applyFont="1" applyFill="1" applyBorder="1" applyAlignment="1">
      <alignment horizontal="left" wrapText="1"/>
      <protection/>
    </xf>
    <xf numFmtId="0" fontId="76" fillId="5" borderId="12" xfId="0" applyFont="1" applyFill="1" applyBorder="1" applyAlignment="1">
      <alignment horizontal="left" wrapText="1"/>
    </xf>
    <xf numFmtId="0" fontId="75" fillId="22" borderId="29" xfId="0" applyFont="1" applyFill="1" applyBorder="1" applyAlignment="1">
      <alignment horizontal="center" vertical="center" wrapText="1"/>
    </xf>
    <xf numFmtId="0" fontId="75" fillId="22" borderId="30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left" vertical="center" wrapText="1"/>
    </xf>
    <xf numFmtId="0" fontId="76" fillId="0" borderId="31" xfId="0" applyFont="1" applyFill="1" applyBorder="1" applyAlignment="1">
      <alignment horizontal="left" vertical="center" wrapText="1"/>
    </xf>
    <xf numFmtId="0" fontId="76" fillId="20" borderId="12" xfId="0" applyFont="1" applyFill="1" applyBorder="1" applyAlignment="1">
      <alignment horizontal="left" wrapText="1"/>
    </xf>
    <xf numFmtId="0" fontId="79" fillId="0" borderId="13" xfId="0" applyFont="1" applyFill="1" applyBorder="1" applyAlignment="1">
      <alignment horizontal="left" vertical="center" wrapText="1"/>
    </xf>
    <xf numFmtId="0" fontId="79" fillId="0" borderId="18" xfId="0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center" vertical="center" wrapText="1"/>
    </xf>
    <xf numFmtId="0" fontId="76" fillId="0" borderId="31" xfId="0" applyFont="1" applyBorder="1" applyAlignment="1">
      <alignment horizontal="center"/>
    </xf>
    <xf numFmtId="0" fontId="76" fillId="0" borderId="27" xfId="0" applyFont="1" applyBorder="1" applyAlignment="1">
      <alignment horizontal="center"/>
    </xf>
    <xf numFmtId="0" fontId="75" fillId="0" borderId="10" xfId="0" applyFont="1" applyFill="1" applyBorder="1" applyAlignment="1">
      <alignment horizontal="center" vertical="center" wrapText="1"/>
    </xf>
    <xf numFmtId="0" fontId="75" fillId="0" borderId="32" xfId="0" applyFont="1" applyFill="1" applyBorder="1" applyAlignment="1">
      <alignment horizontal="center" vertical="center" wrapText="1"/>
    </xf>
    <xf numFmtId="0" fontId="75" fillId="0" borderId="12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12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0" fontId="75" fillId="0" borderId="12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75" fillId="0" borderId="10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/>
    </xf>
    <xf numFmtId="0" fontId="75" fillId="0" borderId="33" xfId="0" applyFont="1" applyFill="1" applyBorder="1" applyAlignment="1">
      <alignment horizontal="center" vertical="center" wrapText="1"/>
    </xf>
    <xf numFmtId="0" fontId="75" fillId="0" borderId="34" xfId="0" applyFont="1" applyFill="1" applyBorder="1" applyAlignment="1">
      <alignment horizontal="center" vertical="center"/>
    </xf>
    <xf numFmtId="0" fontId="75" fillId="0" borderId="35" xfId="0" applyFont="1" applyFill="1" applyBorder="1" applyAlignment="1">
      <alignment horizontal="center" vertical="center"/>
    </xf>
    <xf numFmtId="0" fontId="75" fillId="0" borderId="31" xfId="0" applyFont="1" applyFill="1" applyBorder="1" applyAlignment="1">
      <alignment horizontal="center" vertical="center" wrapText="1"/>
    </xf>
    <xf numFmtId="0" fontId="75" fillId="8" borderId="10" xfId="0" applyFont="1" applyFill="1" applyBorder="1" applyAlignment="1">
      <alignment horizontal="center" vertical="center" wrapText="1"/>
    </xf>
    <xf numFmtId="0" fontId="75" fillId="8" borderId="33" xfId="0" applyFont="1" applyFill="1" applyBorder="1" applyAlignment="1">
      <alignment horizontal="center" vertical="center" wrapText="1"/>
    </xf>
    <xf numFmtId="0" fontId="75" fillId="8" borderId="32" xfId="0" applyFont="1" applyFill="1" applyBorder="1" applyAlignment="1">
      <alignment horizontal="center" vertical="center" wrapText="1"/>
    </xf>
    <xf numFmtId="0" fontId="75" fillId="0" borderId="33" xfId="0" applyFont="1" applyBorder="1" applyAlignment="1">
      <alignment horizontal="center" vertical="center"/>
    </xf>
    <xf numFmtId="0" fontId="76" fillId="0" borderId="34" xfId="0" applyFont="1" applyFill="1" applyBorder="1" applyAlignment="1">
      <alignment horizontal="center" vertical="center" wrapText="1"/>
    </xf>
    <xf numFmtId="0" fontId="75" fillId="0" borderId="36" xfId="0" applyFont="1" applyFill="1" applyBorder="1" applyAlignment="1">
      <alignment horizontal="center" vertical="center" wrapText="1"/>
    </xf>
    <xf numFmtId="0" fontId="79" fillId="0" borderId="11" xfId="0" applyFont="1" applyFill="1" applyBorder="1" applyAlignment="1">
      <alignment horizontal="left" vertical="center" wrapText="1"/>
    </xf>
    <xf numFmtId="0" fontId="75" fillId="0" borderId="37" xfId="0" applyFont="1" applyFill="1" applyBorder="1" applyAlignment="1">
      <alignment horizontal="left" vertical="center" wrapText="1"/>
    </xf>
    <xf numFmtId="0" fontId="43" fillId="25" borderId="10" xfId="0" applyFont="1" applyFill="1" applyBorder="1" applyAlignment="1">
      <alignment horizontal="left" wrapText="1"/>
    </xf>
    <xf numFmtId="0" fontId="43" fillId="25" borderId="38" xfId="0" applyFont="1" applyFill="1" applyBorder="1" applyAlignment="1">
      <alignment horizontal="left" wrapText="1"/>
    </xf>
    <xf numFmtId="0" fontId="43" fillId="25" borderId="33" xfId="0" applyFont="1" applyFill="1" applyBorder="1" applyAlignment="1">
      <alignment horizontal="left" wrapText="1"/>
    </xf>
    <xf numFmtId="0" fontId="65" fillId="0" borderId="0" xfId="0" applyFont="1" applyFill="1" applyBorder="1" applyAlignment="1">
      <alignment horizontal="center" textRotation="90" wrapText="1"/>
    </xf>
    <xf numFmtId="0" fontId="62" fillId="0" borderId="0" xfId="0" applyFont="1" applyFill="1" applyBorder="1" applyAlignment="1">
      <alignment horizontal="center" textRotation="90"/>
    </xf>
    <xf numFmtId="0" fontId="49" fillId="0" borderId="12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4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0" fillId="20" borderId="12" xfId="0" applyFont="1" applyFill="1" applyBorder="1" applyAlignment="1">
      <alignment horizontal="center" vertical="center" wrapText="1"/>
    </xf>
    <xf numFmtId="0" fontId="50" fillId="20" borderId="10" xfId="0" applyFont="1" applyFill="1" applyBorder="1" applyAlignment="1">
      <alignment horizontal="center" vertical="center" wrapText="1"/>
    </xf>
    <xf numFmtId="3" fontId="51" fillId="11" borderId="22" xfId="0" applyNumberFormat="1" applyFont="1" applyFill="1" applyBorder="1" applyAlignment="1">
      <alignment horizontal="center" vertical="center"/>
    </xf>
    <xf numFmtId="3" fontId="51" fillId="11" borderId="21" xfId="0" applyNumberFormat="1" applyFont="1" applyFill="1" applyBorder="1" applyAlignment="1">
      <alignment horizontal="center" vertical="center"/>
    </xf>
    <xf numFmtId="0" fontId="50" fillId="20" borderId="13" xfId="0" applyFont="1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18" xfId="0" applyBorder="1" applyAlignment="1">
      <alignment/>
    </xf>
    <xf numFmtId="0" fontId="50" fillId="20" borderId="31" xfId="0" applyFont="1" applyFill="1" applyBorder="1" applyAlignment="1">
      <alignment horizontal="center" vertical="center"/>
    </xf>
    <xf numFmtId="0" fontId="50" fillId="20" borderId="27" xfId="0" applyFont="1" applyFill="1" applyBorder="1" applyAlignment="1">
      <alignment horizontal="center" vertical="center"/>
    </xf>
    <xf numFmtId="0" fontId="46" fillId="11" borderId="24" xfId="0" applyFont="1" applyFill="1" applyBorder="1" applyAlignment="1">
      <alignment horizontal="center"/>
    </xf>
    <xf numFmtId="0" fontId="46" fillId="11" borderId="25" xfId="0" applyFont="1" applyFill="1" applyBorder="1" applyAlignment="1">
      <alignment horizontal="center"/>
    </xf>
    <xf numFmtId="0" fontId="46" fillId="11" borderId="39" xfId="0" applyFont="1" applyFill="1" applyBorder="1" applyAlignment="1">
      <alignment horizontal="center"/>
    </xf>
    <xf numFmtId="3" fontId="46" fillId="11" borderId="32" xfId="0" applyNumberFormat="1" applyFont="1" applyFill="1" applyBorder="1" applyAlignment="1">
      <alignment horizontal="center" vertical="center"/>
    </xf>
    <xf numFmtId="3" fontId="46" fillId="11" borderId="25" xfId="0" applyNumberFormat="1" applyFont="1" applyFill="1" applyBorder="1" applyAlignment="1">
      <alignment horizontal="center" vertical="center"/>
    </xf>
    <xf numFmtId="0" fontId="46" fillId="11" borderId="14" xfId="0" applyFont="1" applyFill="1" applyBorder="1" applyAlignment="1">
      <alignment horizontal="center"/>
    </xf>
    <xf numFmtId="0" fontId="46" fillId="11" borderId="15" xfId="0" applyFont="1" applyFill="1" applyBorder="1" applyAlignment="1">
      <alignment horizontal="center"/>
    </xf>
    <xf numFmtId="0" fontId="46" fillId="11" borderId="40" xfId="0" applyFont="1" applyFill="1" applyBorder="1" applyAlignment="1">
      <alignment horizontal="center"/>
    </xf>
    <xf numFmtId="1" fontId="69" fillId="11" borderId="14" xfId="0" applyNumberFormat="1" applyFont="1" applyFill="1" applyBorder="1" applyAlignment="1">
      <alignment horizontal="center" vertical="center"/>
    </xf>
    <xf numFmtId="1" fontId="69" fillId="11" borderId="17" xfId="0" applyNumberFormat="1" applyFont="1" applyFill="1" applyBorder="1" applyAlignment="1">
      <alignment horizontal="center" vertical="center"/>
    </xf>
    <xf numFmtId="1" fontId="54" fillId="11" borderId="15" xfId="0" applyNumberFormat="1" applyFont="1" applyFill="1" applyBorder="1" applyAlignment="1">
      <alignment horizontal="center" vertical="center"/>
    </xf>
    <xf numFmtId="1" fontId="54" fillId="11" borderId="12" xfId="0" applyNumberFormat="1" applyFont="1" applyFill="1" applyBorder="1" applyAlignment="1">
      <alignment horizontal="center" vertical="center"/>
    </xf>
    <xf numFmtId="3" fontId="46" fillId="11" borderId="41" xfId="0" applyNumberFormat="1" applyFont="1" applyFill="1" applyBorder="1" applyAlignment="1">
      <alignment horizontal="center" vertical="center"/>
    </xf>
    <xf numFmtId="3" fontId="46" fillId="11" borderId="39" xfId="0" applyNumberFormat="1" applyFont="1" applyFill="1" applyBorder="1" applyAlignment="1">
      <alignment horizontal="center" vertical="center"/>
    </xf>
    <xf numFmtId="1" fontId="54" fillId="11" borderId="40" xfId="0" applyNumberFormat="1" applyFont="1" applyFill="1" applyBorder="1" applyAlignment="1">
      <alignment horizontal="center" vertical="center"/>
    </xf>
    <xf numFmtId="1" fontId="54" fillId="11" borderId="42" xfId="0" applyNumberFormat="1" applyFont="1" applyFill="1" applyBorder="1" applyAlignment="1">
      <alignment horizontal="center" vertical="center"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Comma [1]" xfId="66"/>
    <cellStyle name="Dane wejściowe" xfId="67"/>
    <cellStyle name="Dane wyjściowe" xfId="68"/>
    <cellStyle name="Data" xfId="69"/>
    <cellStyle name="Dobre" xfId="70"/>
    <cellStyle name="Comma" xfId="71"/>
    <cellStyle name="Comma [0]" xfId="72"/>
    <cellStyle name="Explanatory Text" xfId="73"/>
    <cellStyle name="Good" xfId="74"/>
    <cellStyle name="Heading 1" xfId="75"/>
    <cellStyle name="Heading 2" xfId="76"/>
    <cellStyle name="Heading 3" xfId="77"/>
    <cellStyle name="Heading 4" xfId="78"/>
    <cellStyle name="Hyperlink" xfId="79"/>
    <cellStyle name="Input" xfId="80"/>
    <cellStyle name="Komórka połączona" xfId="81"/>
    <cellStyle name="Komórka zaznaczona" xfId="82"/>
    <cellStyle name="Linked Cell" xfId="83"/>
    <cellStyle name="Nagłówek" xfId="84"/>
    <cellStyle name="Nagłówek 1" xfId="85"/>
    <cellStyle name="Nagłówek 2" xfId="86"/>
    <cellStyle name="Nagłówek 3" xfId="87"/>
    <cellStyle name="Nagłówek 4" xfId="88"/>
    <cellStyle name="Nagłówek1" xfId="89"/>
    <cellStyle name="Neutral" xfId="90"/>
    <cellStyle name="Neutralne" xfId="91"/>
    <cellStyle name="Normalny 2" xfId="92"/>
    <cellStyle name="Normalny 2_MANOWO_Model _WPF_NIE_ chroniony" xfId="93"/>
    <cellStyle name="Note" xfId="94"/>
    <cellStyle name="Obliczenia" xfId="95"/>
    <cellStyle name="Followed Hyperlink" xfId="96"/>
    <cellStyle name="Output" xfId="97"/>
    <cellStyle name="podtytuł" xfId="98"/>
    <cellStyle name="Percent" xfId="99"/>
    <cellStyle name="Suma" xfId="100"/>
    <cellStyle name="Tabela" xfId="101"/>
    <cellStyle name="Tekst objaśnienia" xfId="102"/>
    <cellStyle name="Tekst ostrzeżenia" xfId="103"/>
    <cellStyle name="Title" xfId="104"/>
    <cellStyle name="Total" xfId="105"/>
    <cellStyle name="Tytuł" xfId="106"/>
    <cellStyle name="Uwaga" xfId="107"/>
    <cellStyle name="Currency" xfId="108"/>
    <cellStyle name="Currency [0]" xfId="109"/>
    <cellStyle name="Warning Text" xfId="110"/>
    <cellStyle name="Złe" xfId="11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externalLink" Target="externalLinks/externalLink10.xml" /><Relationship Id="rId15" Type="http://schemas.openxmlformats.org/officeDocument/2006/relationships/externalLink" Target="externalLinks/externalLink11.xml" /><Relationship Id="rId16" Type="http://schemas.openxmlformats.org/officeDocument/2006/relationships/externalLink" Target="externalLinks/externalLink12.xml" /><Relationship Id="rId17" Type="http://schemas.openxmlformats.org/officeDocument/2006/relationships/externalLink" Target="externalLinks/externalLink13.xml" /><Relationship Id="rId18" Type="http://schemas.openxmlformats.org/officeDocument/2006/relationships/externalLink" Target="externalLinks/externalLink14.xml" /><Relationship Id="rId19" Type="http://schemas.openxmlformats.org/officeDocument/2006/relationships/externalLink" Target="externalLinks/externalLink15.xml" /><Relationship Id="rId20" Type="http://schemas.openxmlformats.org/officeDocument/2006/relationships/externalLink" Target="externalLinks/externalLink16.xml" /><Relationship Id="rId21" Type="http://schemas.openxmlformats.org/officeDocument/2006/relationships/externalLink" Target="externalLinks/externalLink17.xml" /><Relationship Id="rId22" Type="http://schemas.openxmlformats.org/officeDocument/2006/relationships/externalLink" Target="externalLinks/externalLink18.xml" /><Relationship Id="rId23" Type="http://schemas.openxmlformats.org/officeDocument/2006/relationships/externalLink" Target="externalLinks/externalLink19.xml" /><Relationship Id="rId24" Type="http://schemas.openxmlformats.org/officeDocument/2006/relationships/externalLink" Target="externalLinks/externalLink20.xml" /><Relationship Id="rId2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a\Ustawienia%20lokalne\Temporary%20Internet%20Files\Content.IE5\UC1HNUCQ\BUD&#379;ET\BUD&#379;ET%202011\bud&#380;et%20na%202011\MANOWO_Model%20_WPF_NIE_%20chroniony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model%20jaroszow%20final%20basic%20scenario-28-1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2003_sst_new\booz\anaiza_finans\strzelin_przeworno\strzelin_przeworno_projekcja_finansowa_lukaAS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5x_1-9_9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LFA\dokumenty\Zlecenia\600-699\676%20-%20WIP%20Poznan,%2020%20firm\I%20faza\2%20etap\wyceny\Warta%20-%20Tourist\676,%20Warta-Tourist,%20wycena,%20000530,%20WJ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GK\Ustawienia%20lokalne\Temporary%20Internet%20Files\Content.IE5\PVRJDH4E\P.%20%20Koczkodaj\SW%20Lublin\finansowa_lublin_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WIN95\Profiles\rafal\Desktop\Drukarnia\ANALIZ~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adam\City_Prof_reszta\opole\2002\TEMP\Projekty\ERR-model-prima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ISPA\ISPA2001\L37\8-2-W&#322;oclawek-WWTP\Model-W&#322;oc&#322;awek-RK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\Projekty\00826\Model\00644\IME\AMarcin\Dwz\Spp_2\Analizy%20Finansowe\Przyk&#322;ady\8-2-W&#322;oclawek-WWTP\Z1-W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AMarcin\Dwz\Spp_2\Analizy%20Finansowe\Przyk&#322;ady\8-2-W&#322;oclawek-WWTP\Z1-W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nna\Ustawienia%20lokalne\Temporary%20Internet%20Files\Content.IE5\UC1HNUCQ\Za&#322;.%20Nr%203-%20przeds.1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t\d\SST\PRACE\Janikowo.SodaConsult\soda%20ci&#281;&#380;ka.IX96\soda%20ci&#281;&#380;ka%20II%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ca\ostatnie%20z%20domu\PRACE_20\OZIMEK\adam\City_Prof_reszta\koliniwskie+ozimek\kolin\TEMP\Projekty\ERR-model-prim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user\WJ\zlecenia\491%20-%20Miasto%20Wroc&#322;aw%20-%20analiza%20op&#322;acalno&#347;ci%20budowy%20sk&#322;adowiska%20odpad&#243;w%20komunalnych%20w%20Jaroszowie\from%20Doradca%2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Maria%20Gierszewska\Pulpit\Plan%20Strategiczny%202003%20r\adam\City_Prof_reszta\koliniwskie+ozimek\ozim\ostatnie\adam\City_Prof_reszta\koliniwskie+ozimek\kolin\TEMP\Projekty\ERR-model-prima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rysia\c_marysi\ACTIVITY-BASED%20COSTING\Produkcja-Excel\Asortymenty%20tkalni-Maszynochlonnosc&amp;amortyzacje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Sloneczna\IZA\Biz_Plan\IZA_finanse%20(2003)ostatni(1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user\wj\private\SPME\update\robocze\Waldek\Cieplowody\Cieplowody_NPV_05072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redyt4\c\EXCEL\X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 5 _Wydatki"/>
      <sheetName val="Zał_3_Dochody"/>
      <sheetName val="obliczenia"/>
      <sheetName val="dług_31.XII"/>
      <sheetName val="Ods"/>
      <sheetName val="Arkusz4"/>
      <sheetName val="Arkusz3"/>
      <sheetName val="Arkusz1"/>
    </sheetNames>
    <sheetDataSet>
      <sheetData sheetId="0">
        <row r="755">
          <cell r="J755">
            <v>1.023</v>
          </cell>
          <cell r="K755">
            <v>1.025</v>
          </cell>
          <cell r="L755">
            <v>1.025</v>
          </cell>
          <cell r="M755">
            <v>1.025</v>
          </cell>
          <cell r="N755">
            <v>1.025</v>
          </cell>
          <cell r="O755">
            <v>1.025</v>
          </cell>
          <cell r="P755">
            <v>1.025</v>
          </cell>
        </row>
        <row r="772">
          <cell r="J772">
            <v>7404234.999824519</v>
          </cell>
        </row>
        <row r="773">
          <cell r="J773">
            <v>2212669.0013999995</v>
          </cell>
        </row>
      </sheetData>
      <sheetData sheetId="1">
        <row r="11">
          <cell r="F11">
            <v>13129971.079999998</v>
          </cell>
          <cell r="G11">
            <v>15688402.500000002</v>
          </cell>
          <cell r="H11">
            <v>17380915.39</v>
          </cell>
          <cell r="I11">
            <v>8294818.84</v>
          </cell>
          <cell r="J11">
            <v>12882423.180000003</v>
          </cell>
          <cell r="K11">
            <v>19162408.15</v>
          </cell>
          <cell r="M11">
            <v>8223859.57</v>
          </cell>
          <cell r="N11">
            <v>14313930.51</v>
          </cell>
        </row>
        <row r="140">
          <cell r="M140">
            <v>418877.46</v>
          </cell>
        </row>
        <row r="142">
          <cell r="N142">
            <v>180000</v>
          </cell>
        </row>
        <row r="241">
          <cell r="K241">
            <v>600000</v>
          </cell>
          <cell r="L241">
            <v>250000</v>
          </cell>
          <cell r="M241">
            <v>150000</v>
          </cell>
          <cell r="N241">
            <v>50000</v>
          </cell>
          <cell r="O241">
            <v>50000</v>
          </cell>
          <cell r="P241">
            <v>570000</v>
          </cell>
        </row>
        <row r="244">
          <cell r="K244">
            <v>627562</v>
          </cell>
          <cell r="L244">
            <v>278940</v>
          </cell>
          <cell r="M244">
            <v>180387</v>
          </cell>
          <cell r="N244">
            <v>81906</v>
          </cell>
          <cell r="O244">
            <v>83501</v>
          </cell>
          <cell r="P244">
            <v>605176</v>
          </cell>
        </row>
      </sheetData>
      <sheetData sheetId="4">
        <row r="423">
          <cell r="M423">
            <v>43585.60333333333</v>
          </cell>
        </row>
        <row r="424">
          <cell r="M424">
            <v>43585.60333333333</v>
          </cell>
          <cell r="N424">
            <v>547394.058</v>
          </cell>
        </row>
        <row r="425">
          <cell r="M425">
            <v>43585.60333333333</v>
          </cell>
          <cell r="N425">
            <v>448502.2678733333</v>
          </cell>
        </row>
        <row r="426">
          <cell r="M426">
            <v>43585.60333333333</v>
          </cell>
          <cell r="N426">
            <v>350189.3809633333</v>
          </cell>
        </row>
        <row r="427">
          <cell r="M427">
            <v>43585.60333333333</v>
          </cell>
          <cell r="N427">
            <v>243008.51439499995</v>
          </cell>
        </row>
        <row r="428">
          <cell r="M428">
            <v>43585.60333333333</v>
          </cell>
          <cell r="N428">
            <v>152689.77000000002</v>
          </cell>
        </row>
        <row r="429">
          <cell r="M429">
            <v>43585.60333333333</v>
          </cell>
          <cell r="N429">
            <v>82439.77</v>
          </cell>
        </row>
        <row r="439">
          <cell r="L439">
            <v>1499996</v>
          </cell>
        </row>
        <row r="440">
          <cell r="L440">
            <v>1500004</v>
          </cell>
        </row>
        <row r="441">
          <cell r="L441">
            <v>1850000.0799999996</v>
          </cell>
        </row>
        <row r="442">
          <cell r="L442">
            <v>1500000</v>
          </cell>
        </row>
        <row r="443">
          <cell r="L443">
            <v>1650000</v>
          </cell>
        </row>
        <row r="444">
          <cell r="L444">
            <v>1000000</v>
          </cell>
        </row>
        <row r="445">
          <cell r="L445">
            <v>1000000</v>
          </cell>
        </row>
        <row r="458">
          <cell r="G458">
            <v>8500004</v>
          </cell>
        </row>
        <row r="459">
          <cell r="G459">
            <v>7000000</v>
          </cell>
        </row>
        <row r="460">
          <cell r="G460">
            <v>5149999.92</v>
          </cell>
        </row>
        <row r="461">
          <cell r="G461">
            <v>3649999.92</v>
          </cell>
        </row>
        <row r="462">
          <cell r="G462">
            <v>1999999.92</v>
          </cell>
        </row>
        <row r="463">
          <cell r="G463">
            <v>999999.9199999999</v>
          </cell>
        </row>
        <row r="464">
          <cell r="G464">
            <v>-0.0800000000745058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zest"/>
      <sheetName val="Jaroszow1"/>
      <sheetName val="Makro1"/>
      <sheetName val="Loan Schedule USD"/>
      <sheetName val="Loan Schedule PLN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finansowanie (2)"/>
      <sheetName val="koszty_tab16b"/>
      <sheetName val="roboczy"/>
      <sheetName val="Loan Schedule1"/>
      <sheetName val="Loan Schedule2"/>
      <sheetName val="war"/>
      <sheetName val="war_s"/>
      <sheetName val="war_p"/>
      <sheetName val="Popyt_woda"/>
      <sheetName val="Popyt_woda_s"/>
      <sheetName val="Popyt_woda_p"/>
      <sheetName val="Popyt_Scieki"/>
      <sheetName val="Popyt_Scieki_s"/>
      <sheetName val="Popyt_Scieki_p"/>
      <sheetName val="Inwest"/>
      <sheetName val="Inwest_s"/>
      <sheetName val="Inwest_p"/>
      <sheetName val="inc"/>
      <sheetName val="st"/>
      <sheetName val="st_s"/>
      <sheetName val="st_p"/>
      <sheetName val="do cba"/>
      <sheetName val="do raportu"/>
      <sheetName val="Popyt_Scieki (2)"/>
      <sheetName val="Popyt_Scieki (3)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Koszty"/>
    </sheetNames>
    <sheetDataSet>
      <sheetData sheetId="0">
        <row r="1">
          <cell r="A1" t="str">
            <v>Wydział</v>
          </cell>
          <cell r="B1" t="str">
            <v>Konto</v>
          </cell>
          <cell r="C1" t="str">
            <v>Nazwa</v>
          </cell>
          <cell r="D1" t="str">
            <v>BO Wn</v>
          </cell>
          <cell r="E1" t="str">
            <v>BO Ma</v>
          </cell>
          <cell r="F1" t="str">
            <v>S Wn</v>
          </cell>
          <cell r="G1" t="str">
            <v>S Ma</v>
          </cell>
          <cell r="H1" t="str">
            <v>SS 1</v>
          </cell>
          <cell r="I1" t="str">
            <v>Klasa</v>
          </cell>
          <cell r="J1" t="str">
            <v>Rodzaj</v>
          </cell>
        </row>
        <row r="2">
          <cell r="A2" t="str">
            <v>14</v>
          </cell>
          <cell r="B2" t="str">
            <v>500 /1-14-000</v>
          </cell>
          <cell r="C2" t="str">
            <v>Tkalnia, Roboty w toku</v>
          </cell>
          <cell r="D2">
            <v>465488.36</v>
          </cell>
          <cell r="E2">
            <v>0</v>
          </cell>
          <cell r="F2">
            <v>492407.59</v>
          </cell>
          <cell r="G2">
            <v>0</v>
          </cell>
          <cell r="H2">
            <v>-26919.23000000004</v>
          </cell>
          <cell r="I2" t="str">
            <v>Bezpośrednie</v>
          </cell>
          <cell r="J2" t="str">
            <v>Produkcja w toku</v>
          </cell>
        </row>
        <row r="3">
          <cell r="A3" t="str">
            <v>14</v>
          </cell>
          <cell r="B3" t="str">
            <v>500 /1-14-112</v>
          </cell>
          <cell r="C3" t="str">
            <v>Tkalnia, Zu§.prz‘dzy</v>
          </cell>
          <cell r="D3">
            <v>0</v>
          </cell>
          <cell r="E3">
            <v>0</v>
          </cell>
          <cell r="F3">
            <v>2977213.29</v>
          </cell>
          <cell r="G3">
            <v>37831.6</v>
          </cell>
          <cell r="H3">
            <v>2939381.69</v>
          </cell>
          <cell r="I3" t="str">
            <v>Bezpośrednie</v>
          </cell>
          <cell r="J3" t="str">
            <v>Przędza z zakupu</v>
          </cell>
        </row>
        <row r="4">
          <cell r="A4" t="str">
            <v>14</v>
          </cell>
          <cell r="B4" t="str">
            <v>500 /1-14-113</v>
          </cell>
          <cell r="C4" t="str">
            <v>Tkalnia, Odpady</v>
          </cell>
          <cell r="D4">
            <v>0</v>
          </cell>
          <cell r="E4">
            <v>0</v>
          </cell>
          <cell r="F4">
            <v>-1148.18</v>
          </cell>
          <cell r="G4">
            <v>0</v>
          </cell>
          <cell r="H4">
            <v>-1148.18</v>
          </cell>
          <cell r="I4" t="str">
            <v>Bezpośrednie</v>
          </cell>
          <cell r="J4" t="str">
            <v>Odpady</v>
          </cell>
        </row>
        <row r="5">
          <cell r="A5" t="str">
            <v>14</v>
          </cell>
          <cell r="B5" t="str">
            <v>500 /1-14-122</v>
          </cell>
          <cell r="C5" t="str">
            <v>Tkalnia, Zu§.žr.pomocn.</v>
          </cell>
          <cell r="D5">
            <v>0</v>
          </cell>
          <cell r="E5">
            <v>0</v>
          </cell>
          <cell r="F5">
            <v>1830</v>
          </cell>
          <cell r="G5">
            <v>0</v>
          </cell>
          <cell r="H5">
            <v>1830</v>
          </cell>
          <cell r="I5" t="str">
            <v>Bezpośrednie</v>
          </cell>
          <cell r="J5" t="str">
            <v>Barwniki i środki pomocnicze</v>
          </cell>
        </row>
        <row r="6">
          <cell r="A6" t="str">
            <v>14</v>
          </cell>
          <cell r="B6" t="str">
            <v>500 /1-14-301</v>
          </cell>
          <cell r="C6" t="str">
            <v>Tkalnia, Zu§.prz.w’.-zgrz.</v>
          </cell>
          <cell r="D6">
            <v>0</v>
          </cell>
          <cell r="E6">
            <v>0</v>
          </cell>
          <cell r="F6">
            <v>236281.3</v>
          </cell>
          <cell r="G6">
            <v>4412.37</v>
          </cell>
          <cell r="H6">
            <v>231868.93</v>
          </cell>
          <cell r="I6" t="str">
            <v>Bezpośrednie</v>
          </cell>
          <cell r="J6" t="str">
            <v>Przędza własna</v>
          </cell>
        </row>
        <row r="7">
          <cell r="A7" t="str">
            <v>14</v>
          </cell>
          <cell r="B7" t="str">
            <v>500 /1-14-302</v>
          </cell>
          <cell r="C7" t="str">
            <v>Tkalnia, Zu§.prz.w’.-p˘’cz.</v>
          </cell>
          <cell r="D7">
            <v>0</v>
          </cell>
          <cell r="E7">
            <v>0</v>
          </cell>
          <cell r="F7">
            <v>1048927.51</v>
          </cell>
          <cell r="G7">
            <v>14972.09</v>
          </cell>
          <cell r="H7">
            <v>1033955.42</v>
          </cell>
          <cell r="I7" t="str">
            <v>Bezpośrednie</v>
          </cell>
          <cell r="J7" t="str">
            <v>Przędza własna</v>
          </cell>
        </row>
        <row r="8">
          <cell r="A8" t="str">
            <v>14</v>
          </cell>
          <cell r="B8" t="str">
            <v>500 /1-14-303</v>
          </cell>
          <cell r="C8" t="str">
            <v>Tkalnia, Zu§.prz.w’.-baw.</v>
          </cell>
          <cell r="D8">
            <v>0</v>
          </cell>
          <cell r="E8">
            <v>0</v>
          </cell>
          <cell r="F8">
            <v>755104.93</v>
          </cell>
          <cell r="G8">
            <v>12963.65</v>
          </cell>
          <cell r="H8">
            <v>742141.28</v>
          </cell>
          <cell r="I8" t="str">
            <v>Bezpośrednie</v>
          </cell>
          <cell r="J8" t="str">
            <v>Przędza własna</v>
          </cell>
        </row>
        <row r="9">
          <cell r="A9" t="str">
            <v>14</v>
          </cell>
          <cell r="B9" t="str">
            <v>500 /1-14-304</v>
          </cell>
          <cell r="C9" t="str">
            <v>Tkalnia, Zu§.prz.w’.-poz.</v>
          </cell>
          <cell r="D9">
            <v>0</v>
          </cell>
          <cell r="E9">
            <v>0</v>
          </cell>
          <cell r="F9">
            <v>800.33</v>
          </cell>
          <cell r="G9">
            <v>193.68</v>
          </cell>
          <cell r="H9">
            <v>606.6500000000001</v>
          </cell>
          <cell r="I9" t="str">
            <v>Bezpośrednie</v>
          </cell>
          <cell r="J9" t="str">
            <v>Przędza własna</v>
          </cell>
        </row>
        <row r="10">
          <cell r="A10" t="str">
            <v>14</v>
          </cell>
          <cell r="B10" t="str">
            <v>500 /1-14-410</v>
          </cell>
          <cell r="C10" t="str">
            <v>Tkalnia, Wynagr.-osobowy f.p’a</v>
          </cell>
          <cell r="D10">
            <v>0</v>
          </cell>
          <cell r="E10">
            <v>0</v>
          </cell>
          <cell r="F10">
            <v>578040.58</v>
          </cell>
          <cell r="G10">
            <v>10639.66</v>
          </cell>
          <cell r="H10">
            <v>567400.9199999999</v>
          </cell>
          <cell r="I10" t="str">
            <v>Bezpośrednie</v>
          </cell>
          <cell r="J10" t="str">
            <v>Wynagrodzenia bezp. z narz.</v>
          </cell>
        </row>
        <row r="11">
          <cell r="A11" t="str">
            <v>14</v>
          </cell>
          <cell r="B11" t="str">
            <v>500 /1-14-522</v>
          </cell>
          <cell r="C11" t="str">
            <v>Tkalnia, Narzuty na p’ace</v>
          </cell>
          <cell r="D11">
            <v>0</v>
          </cell>
          <cell r="E11">
            <v>0</v>
          </cell>
          <cell r="F11">
            <v>255327.72</v>
          </cell>
          <cell r="G11">
            <v>7015.83</v>
          </cell>
          <cell r="H11">
            <v>248311.89</v>
          </cell>
          <cell r="I11" t="str">
            <v>Bezpośrednie</v>
          </cell>
          <cell r="J11" t="str">
            <v>Wynagrodzenia bezp. z narz.</v>
          </cell>
        </row>
        <row r="12">
          <cell r="A12" t="str">
            <v>14</v>
          </cell>
          <cell r="B12" t="str">
            <v>500 /1-14-800</v>
          </cell>
          <cell r="C12" t="str">
            <v>Tkalnia, koszty zakupu</v>
          </cell>
          <cell r="D12">
            <v>0</v>
          </cell>
          <cell r="E12">
            <v>0</v>
          </cell>
          <cell r="F12">
            <v>26975.85</v>
          </cell>
          <cell r="G12">
            <v>570.94</v>
          </cell>
          <cell r="H12">
            <v>26404.91</v>
          </cell>
          <cell r="I12" t="str">
            <v>Bezpośrednie</v>
          </cell>
          <cell r="J12" t="str">
            <v>Koszty zakupu</v>
          </cell>
        </row>
        <row r="13">
          <cell r="A13" t="str">
            <v>14</v>
          </cell>
          <cell r="B13" t="str">
            <v>500 /1-14-813</v>
          </cell>
          <cell r="C13" t="str">
            <v>Tkalnia, Us’ugi Farb.</v>
          </cell>
          <cell r="D13">
            <v>0</v>
          </cell>
          <cell r="E13">
            <v>0</v>
          </cell>
          <cell r="F13">
            <v>459499.06</v>
          </cell>
          <cell r="G13">
            <v>0</v>
          </cell>
          <cell r="H13">
            <v>459499.06</v>
          </cell>
          <cell r="I13" t="str">
            <v>Bezpośrednie</v>
          </cell>
          <cell r="J13" t="str">
            <v>Usługi Farbiarni</v>
          </cell>
        </row>
        <row r="14">
          <cell r="A14" t="str">
            <v>15</v>
          </cell>
          <cell r="B14" t="str">
            <v>500 /1-15-000</v>
          </cell>
          <cell r="C14" t="str">
            <v>Wyko¤czalnia, Roboty w toku</v>
          </cell>
          <cell r="D14">
            <v>162743.78</v>
          </cell>
          <cell r="E14">
            <v>0</v>
          </cell>
          <cell r="F14">
            <v>261230.19</v>
          </cell>
          <cell r="G14">
            <v>0</v>
          </cell>
          <cell r="H14">
            <v>-98486.41</v>
          </cell>
          <cell r="I14" t="str">
            <v>Bezpośrednie</v>
          </cell>
          <cell r="J14" t="str">
            <v>Produkcja w toku</v>
          </cell>
        </row>
        <row r="15">
          <cell r="A15" t="str">
            <v>15</v>
          </cell>
          <cell r="B15" t="str">
            <v>500 /1-15-112</v>
          </cell>
          <cell r="C15" t="str">
            <v>Wyko¤czalnia, Zu§.prz‘dzy z za</v>
          </cell>
          <cell r="D15">
            <v>0</v>
          </cell>
          <cell r="E15">
            <v>0</v>
          </cell>
          <cell r="F15">
            <v>27335.4</v>
          </cell>
          <cell r="G15">
            <v>0</v>
          </cell>
          <cell r="H15">
            <v>27335.4</v>
          </cell>
          <cell r="I15" t="str">
            <v>Bezpośrednie</v>
          </cell>
          <cell r="J15" t="str">
            <v>Przędza z zakupu</v>
          </cell>
        </row>
        <row r="16">
          <cell r="A16" t="str">
            <v>15</v>
          </cell>
          <cell r="B16" t="str">
            <v>500 /1-15-113</v>
          </cell>
          <cell r="C16" t="str">
            <v>Wyko¤czalnia, Odpady</v>
          </cell>
          <cell r="D16">
            <v>0</v>
          </cell>
          <cell r="E16">
            <v>0</v>
          </cell>
          <cell r="F16">
            <v>-15303.9</v>
          </cell>
          <cell r="G16">
            <v>0</v>
          </cell>
          <cell r="H16">
            <v>-15303.9</v>
          </cell>
          <cell r="I16" t="str">
            <v>Bezpośrednie</v>
          </cell>
          <cell r="J16" t="str">
            <v>Odpady</v>
          </cell>
        </row>
        <row r="17">
          <cell r="A17" t="str">
            <v>15</v>
          </cell>
          <cell r="B17" t="str">
            <v>500 /1-15-114</v>
          </cell>
          <cell r="C17" t="str">
            <v>Wyko¤czalnia, Tkanina</v>
          </cell>
          <cell r="D17">
            <v>0</v>
          </cell>
          <cell r="E17">
            <v>0</v>
          </cell>
          <cell r="F17">
            <v>70614.7</v>
          </cell>
          <cell r="G17">
            <v>0</v>
          </cell>
          <cell r="H17">
            <v>70614.7</v>
          </cell>
          <cell r="I17" t="str">
            <v>Bezpośrednie</v>
          </cell>
          <cell r="J17" t="str">
            <v>Tkanina</v>
          </cell>
        </row>
        <row r="18">
          <cell r="A18" t="str">
            <v>15</v>
          </cell>
          <cell r="B18" t="str">
            <v>500 /1-15-121</v>
          </cell>
          <cell r="C18" t="str">
            <v>Wyko¤czalnia, Zu§.barwnik˘w</v>
          </cell>
          <cell r="D18">
            <v>0</v>
          </cell>
          <cell r="E18">
            <v>0</v>
          </cell>
          <cell r="F18">
            <v>122.5</v>
          </cell>
          <cell r="G18">
            <v>0</v>
          </cell>
          <cell r="H18">
            <v>122.5</v>
          </cell>
          <cell r="I18" t="str">
            <v>Bezpośrednie</v>
          </cell>
          <cell r="J18" t="str">
            <v>Barwniki i środki pomocnicze</v>
          </cell>
        </row>
        <row r="19">
          <cell r="A19" t="str">
            <v>15</v>
          </cell>
          <cell r="B19" t="str">
            <v>500 /1-15-122</v>
          </cell>
          <cell r="C19" t="str">
            <v>Wyko¤czalnia, Zu§.žr.pomocn.</v>
          </cell>
          <cell r="D19">
            <v>0</v>
          </cell>
          <cell r="E19">
            <v>0</v>
          </cell>
          <cell r="F19">
            <v>136607.45</v>
          </cell>
          <cell r="G19">
            <v>478.93</v>
          </cell>
          <cell r="H19">
            <v>136128.52000000002</v>
          </cell>
          <cell r="I19" t="str">
            <v>Bezpośrednie</v>
          </cell>
          <cell r="J19" t="str">
            <v>Barwniki i środki pomocnicze</v>
          </cell>
        </row>
        <row r="20">
          <cell r="A20" t="str">
            <v>15</v>
          </cell>
          <cell r="B20" t="str">
            <v>500 /1-15-123</v>
          </cell>
          <cell r="C20" t="str">
            <v>Wyko¤czalnia, Zu§.papieru tran</v>
          </cell>
          <cell r="D20">
            <v>0</v>
          </cell>
          <cell r="E20">
            <v>0</v>
          </cell>
          <cell r="F20">
            <v>2295</v>
          </cell>
          <cell r="G20">
            <v>0</v>
          </cell>
          <cell r="H20">
            <v>2295</v>
          </cell>
          <cell r="I20" t="str">
            <v>Bezpośrednie</v>
          </cell>
          <cell r="J20" t="str">
            <v>Barwniki i środki pomocnicze</v>
          </cell>
        </row>
        <row r="21">
          <cell r="A21" t="str">
            <v>15</v>
          </cell>
          <cell r="B21" t="str">
            <v>500 /1-15-142</v>
          </cell>
          <cell r="C21" t="str">
            <v>Wyko¤czalnia, Mater.pozost.</v>
          </cell>
          <cell r="D21">
            <v>0</v>
          </cell>
          <cell r="E21">
            <v>0</v>
          </cell>
          <cell r="F21">
            <v>1154.29</v>
          </cell>
          <cell r="G21">
            <v>0</v>
          </cell>
          <cell r="H21">
            <v>1154.29</v>
          </cell>
          <cell r="I21" t="str">
            <v>Bezpośrednie</v>
          </cell>
          <cell r="J21" t="str">
            <v>Pozostałe materiały</v>
          </cell>
        </row>
        <row r="22">
          <cell r="A22" t="str">
            <v>15</v>
          </cell>
          <cell r="B22" t="str">
            <v>500 /1-15-231</v>
          </cell>
          <cell r="C22" t="str">
            <v>Wyko¤czalnia, Obr.obca-druk.tk</v>
          </cell>
          <cell r="D22">
            <v>0</v>
          </cell>
          <cell r="E22">
            <v>0</v>
          </cell>
          <cell r="F22">
            <v>1086.49</v>
          </cell>
          <cell r="G22">
            <v>0</v>
          </cell>
          <cell r="H22">
            <v>1086.49</v>
          </cell>
          <cell r="I22" t="str">
            <v>Bezpośrednie</v>
          </cell>
          <cell r="J22" t="str">
            <v>Obróbka obca</v>
          </cell>
        </row>
        <row r="23">
          <cell r="A23" t="str">
            <v>15</v>
          </cell>
          <cell r="B23" t="str">
            <v>500 /1-15-233</v>
          </cell>
          <cell r="C23" t="str">
            <v>Wyko¤czalnia, Obr.obca-drapani</v>
          </cell>
          <cell r="D23">
            <v>0</v>
          </cell>
          <cell r="E23">
            <v>0</v>
          </cell>
          <cell r="F23">
            <v>2995.85</v>
          </cell>
          <cell r="G23">
            <v>0</v>
          </cell>
          <cell r="H23">
            <v>2995.85</v>
          </cell>
          <cell r="I23" t="str">
            <v>Bezpośrednie</v>
          </cell>
          <cell r="J23" t="str">
            <v>Obróbka obca</v>
          </cell>
        </row>
        <row r="24">
          <cell r="A24" t="str">
            <v>15</v>
          </cell>
          <cell r="B24" t="str">
            <v>500 /1-15-410</v>
          </cell>
          <cell r="C24" t="str">
            <v>Wyko¤czalnia, Wynagr.-osobowy</v>
          </cell>
          <cell r="D24">
            <v>0</v>
          </cell>
          <cell r="E24">
            <v>0</v>
          </cell>
          <cell r="F24">
            <v>100604.43</v>
          </cell>
          <cell r="G24">
            <v>257.49</v>
          </cell>
          <cell r="H24">
            <v>100346.93999999999</v>
          </cell>
          <cell r="I24" t="str">
            <v>Bezpośrednie</v>
          </cell>
          <cell r="J24" t="str">
            <v>Wynagrodzenia bezp. z narz.</v>
          </cell>
        </row>
        <row r="25">
          <cell r="A25" t="str">
            <v>15</v>
          </cell>
          <cell r="B25" t="str">
            <v>500 /1-15-522</v>
          </cell>
          <cell r="C25" t="str">
            <v>Wyko¤czalnia, Narzuty na p’ace</v>
          </cell>
          <cell r="D25">
            <v>0</v>
          </cell>
          <cell r="E25">
            <v>0</v>
          </cell>
          <cell r="F25">
            <v>44430.09</v>
          </cell>
          <cell r="G25">
            <v>110.53</v>
          </cell>
          <cell r="H25">
            <v>44319.56</v>
          </cell>
          <cell r="I25" t="str">
            <v>Bezpośrednie</v>
          </cell>
          <cell r="J25" t="str">
            <v>Wynagrodzenia bezp. z narz.</v>
          </cell>
        </row>
        <row r="26">
          <cell r="A26" t="str">
            <v>15</v>
          </cell>
          <cell r="B26" t="str">
            <v>500 /1-15-800</v>
          </cell>
          <cell r="C26" t="str">
            <v>Wyko¤czalnia, K-ty zakupu</v>
          </cell>
          <cell r="D26">
            <v>0</v>
          </cell>
          <cell r="E26">
            <v>0</v>
          </cell>
          <cell r="F26">
            <v>4547.95</v>
          </cell>
          <cell r="G26">
            <v>22.81</v>
          </cell>
          <cell r="H26">
            <v>4525.139999999999</v>
          </cell>
          <cell r="I26" t="str">
            <v>Bezpośrednie</v>
          </cell>
          <cell r="J26" t="str">
            <v>Koszty zakupu</v>
          </cell>
        </row>
        <row r="27">
          <cell r="A27" t="str">
            <v>15</v>
          </cell>
          <cell r="B27" t="str">
            <v>500 /1-15-813</v>
          </cell>
          <cell r="C27" t="str">
            <v>Wyko¤czalnia, Us’.Farb.</v>
          </cell>
          <cell r="D27">
            <v>0</v>
          </cell>
          <cell r="E27">
            <v>0</v>
          </cell>
          <cell r="F27">
            <v>1001086.93</v>
          </cell>
          <cell r="G27">
            <v>0</v>
          </cell>
          <cell r="H27">
            <v>1001086.93</v>
          </cell>
          <cell r="I27" t="str">
            <v>Bezpośrednie</v>
          </cell>
          <cell r="J27" t="str">
            <v>Usługi Farbiarni</v>
          </cell>
        </row>
        <row r="28">
          <cell r="A28" t="str">
            <v>14</v>
          </cell>
          <cell r="B28" t="str">
            <v>505 /1-14-122</v>
          </cell>
          <cell r="C28" t="str">
            <v>Tkalnia, Zu§.žr.pomocn.</v>
          </cell>
          <cell r="D28">
            <v>0</v>
          </cell>
          <cell r="E28">
            <v>0</v>
          </cell>
          <cell r="F28">
            <v>945</v>
          </cell>
          <cell r="G28">
            <v>0</v>
          </cell>
          <cell r="H28">
            <v>945</v>
          </cell>
          <cell r="I28" t="str">
            <v>Pośrednie</v>
          </cell>
          <cell r="J28" t="str">
            <v>Pozostałe koszty</v>
          </cell>
        </row>
        <row r="29">
          <cell r="A29" t="str">
            <v>14</v>
          </cell>
          <cell r="B29" t="str">
            <v>505 /1-14-142</v>
          </cell>
          <cell r="C29" t="str">
            <v>Tkalnia, Mater.pozost.</v>
          </cell>
          <cell r="D29">
            <v>0</v>
          </cell>
          <cell r="E29">
            <v>0</v>
          </cell>
          <cell r="F29">
            <v>8332.05</v>
          </cell>
          <cell r="G29">
            <v>0</v>
          </cell>
          <cell r="H29">
            <v>8332.05</v>
          </cell>
          <cell r="I29" t="str">
            <v>Pośrednie</v>
          </cell>
          <cell r="J29" t="str">
            <v>Pozostałe materiały</v>
          </cell>
        </row>
        <row r="30">
          <cell r="A30" t="str">
            <v>14</v>
          </cell>
          <cell r="B30" t="str">
            <v>505 /1-14-151</v>
          </cell>
          <cell r="C30" t="str">
            <v>Tkalnia, Zu§.energ.elektr.</v>
          </cell>
          <cell r="D30">
            <v>0</v>
          </cell>
          <cell r="E30">
            <v>0</v>
          </cell>
          <cell r="F30">
            <v>69721.85</v>
          </cell>
          <cell r="G30">
            <v>0</v>
          </cell>
          <cell r="H30">
            <v>69721.85</v>
          </cell>
          <cell r="I30" t="str">
            <v>Pośrednie</v>
          </cell>
          <cell r="J30" t="str">
            <v>Energia elektryczna</v>
          </cell>
        </row>
        <row r="31">
          <cell r="A31" t="str">
            <v>14</v>
          </cell>
          <cell r="B31" t="str">
            <v>505 /1-14-255</v>
          </cell>
          <cell r="C31" t="str">
            <v>Tkalnia, Us’.poz.-kopiow.desen</v>
          </cell>
          <cell r="D31">
            <v>0</v>
          </cell>
          <cell r="E31">
            <v>0</v>
          </cell>
          <cell r="F31">
            <v>5919.9</v>
          </cell>
          <cell r="G31">
            <v>0</v>
          </cell>
          <cell r="H31">
            <v>5919.9</v>
          </cell>
          <cell r="I31" t="str">
            <v>Pośrednie</v>
          </cell>
          <cell r="J31" t="str">
            <v>Kopiowanie deseni</v>
          </cell>
        </row>
        <row r="32">
          <cell r="A32" t="str">
            <v>14</v>
          </cell>
          <cell r="B32" t="str">
            <v>505 /1-14-259</v>
          </cell>
          <cell r="C32" t="str">
            <v>Tkalnia, Us’.poz.-inne</v>
          </cell>
          <cell r="D32">
            <v>0</v>
          </cell>
          <cell r="E32">
            <v>0</v>
          </cell>
          <cell r="F32">
            <v>3</v>
          </cell>
          <cell r="G32">
            <v>0</v>
          </cell>
          <cell r="H32">
            <v>3</v>
          </cell>
          <cell r="I32" t="str">
            <v>Pośrednie</v>
          </cell>
          <cell r="J32" t="str">
            <v>Pozostałe koszty</v>
          </cell>
        </row>
        <row r="33">
          <cell r="A33" t="str">
            <v>14</v>
          </cell>
          <cell r="B33" t="str">
            <v>505 /1-14-800</v>
          </cell>
          <cell r="C33" t="str">
            <v>Tkalnia, Koszty zakupu.</v>
          </cell>
          <cell r="D33">
            <v>0</v>
          </cell>
          <cell r="E33">
            <v>0</v>
          </cell>
          <cell r="F33">
            <v>199.5</v>
          </cell>
          <cell r="G33">
            <v>0</v>
          </cell>
          <cell r="H33">
            <v>199.5</v>
          </cell>
          <cell r="I33" t="str">
            <v>Pośrednie</v>
          </cell>
          <cell r="J33" t="str">
            <v>Pozostałe koszty</v>
          </cell>
        </row>
        <row r="34">
          <cell r="A34" t="str">
            <v>15</v>
          </cell>
          <cell r="B34" t="str">
            <v>505 /1-15-112</v>
          </cell>
          <cell r="C34" t="str">
            <v>Wyko¤czalnia, Zu§.prz‘dzy</v>
          </cell>
          <cell r="D34">
            <v>0</v>
          </cell>
          <cell r="E34">
            <v>0</v>
          </cell>
          <cell r="F34">
            <v>471.01</v>
          </cell>
          <cell r="G34">
            <v>0</v>
          </cell>
          <cell r="H34">
            <v>471.01</v>
          </cell>
          <cell r="I34" t="str">
            <v>Pośrednie</v>
          </cell>
          <cell r="J34" t="str">
            <v>Pozostałe koszty</v>
          </cell>
        </row>
        <row r="35">
          <cell r="A35" t="str">
            <v>15</v>
          </cell>
          <cell r="B35" t="str">
            <v>505 /1-15-122</v>
          </cell>
          <cell r="C35" t="str">
            <v>Wyko¤czalnia, Zu§.žr.pomocn.</v>
          </cell>
          <cell r="D35">
            <v>0</v>
          </cell>
          <cell r="E35">
            <v>0</v>
          </cell>
          <cell r="F35">
            <v>309.6</v>
          </cell>
          <cell r="G35">
            <v>0</v>
          </cell>
          <cell r="H35">
            <v>309.6</v>
          </cell>
          <cell r="I35" t="str">
            <v>Pośrednie</v>
          </cell>
          <cell r="J35" t="str">
            <v>Pozostałe koszty</v>
          </cell>
        </row>
        <row r="36">
          <cell r="A36" t="str">
            <v>15</v>
          </cell>
          <cell r="B36" t="str">
            <v>505 /1-15-142</v>
          </cell>
          <cell r="C36" t="str">
            <v>Wyko¤czalnia, Mater.pozost.</v>
          </cell>
          <cell r="D36">
            <v>0</v>
          </cell>
          <cell r="E36">
            <v>0</v>
          </cell>
          <cell r="F36">
            <v>49432.63</v>
          </cell>
          <cell r="G36">
            <v>0</v>
          </cell>
          <cell r="H36">
            <v>49432.63</v>
          </cell>
          <cell r="I36" t="str">
            <v>Pośrednie</v>
          </cell>
          <cell r="J36" t="str">
            <v>Pozostałe materiały</v>
          </cell>
        </row>
        <row r="37">
          <cell r="A37" t="str">
            <v>15</v>
          </cell>
          <cell r="B37" t="str">
            <v>505 /1-15-151</v>
          </cell>
          <cell r="C37" t="str">
            <v>Wyko¤czalnia, Zu§.energ.elektr</v>
          </cell>
          <cell r="D37">
            <v>0</v>
          </cell>
          <cell r="E37">
            <v>0</v>
          </cell>
          <cell r="F37">
            <v>44289.63</v>
          </cell>
          <cell r="G37">
            <v>0</v>
          </cell>
          <cell r="H37">
            <v>44289.63</v>
          </cell>
          <cell r="I37" t="str">
            <v>Pośrednie</v>
          </cell>
          <cell r="J37" t="str">
            <v>Energia elektryczna</v>
          </cell>
        </row>
        <row r="38">
          <cell r="A38" t="str">
            <v>15</v>
          </cell>
          <cell r="B38" t="str">
            <v>505 /1-15-153</v>
          </cell>
          <cell r="C38" t="str">
            <v>Wyko¤czalnia, Zu§.energ.ciepl.</v>
          </cell>
          <cell r="D38">
            <v>0</v>
          </cell>
          <cell r="E38">
            <v>0</v>
          </cell>
          <cell r="F38">
            <v>143954.82</v>
          </cell>
          <cell r="G38">
            <v>0</v>
          </cell>
          <cell r="H38">
            <v>143954.82</v>
          </cell>
          <cell r="I38" t="str">
            <v>Pośrednie</v>
          </cell>
          <cell r="J38" t="str">
            <v>Energia cieplna-techn.</v>
          </cell>
        </row>
        <row r="39">
          <cell r="A39" t="str">
            <v>15</v>
          </cell>
          <cell r="B39" t="str">
            <v>505 /1-15-800</v>
          </cell>
          <cell r="C39" t="str">
            <v>Wyko¤czalnia, k-ty zakupu</v>
          </cell>
          <cell r="D39">
            <v>0</v>
          </cell>
          <cell r="E39">
            <v>0</v>
          </cell>
          <cell r="F39">
            <v>736.38</v>
          </cell>
          <cell r="G39">
            <v>0</v>
          </cell>
          <cell r="H39">
            <v>736.38</v>
          </cell>
          <cell r="I39" t="str">
            <v>Pośrednie</v>
          </cell>
          <cell r="J39" t="str">
            <v>Pozostałe koszty</v>
          </cell>
        </row>
        <row r="40">
          <cell r="A40" t="str">
            <v>14</v>
          </cell>
          <cell r="B40" t="str">
            <v>506 /1-14-010</v>
          </cell>
          <cell r="C40" t="str">
            <v>Tkalnia, Amortyz.žr.trwa’ych</v>
          </cell>
          <cell r="D40">
            <v>0</v>
          </cell>
          <cell r="E40">
            <v>0</v>
          </cell>
          <cell r="F40">
            <v>284086.55</v>
          </cell>
          <cell r="G40">
            <v>0</v>
          </cell>
          <cell r="H40">
            <v>284086.55</v>
          </cell>
          <cell r="I40" t="str">
            <v>Pośrednie</v>
          </cell>
          <cell r="J40" t="str">
            <v>Amortyzacja środków trwałych</v>
          </cell>
        </row>
        <row r="41">
          <cell r="A41" t="str">
            <v>14</v>
          </cell>
          <cell r="B41" t="str">
            <v>506 /1-14-020</v>
          </cell>
          <cell r="C41" t="str">
            <v>Tkalnia, Amortyz.wart.niem.</v>
          </cell>
          <cell r="D41">
            <v>0</v>
          </cell>
          <cell r="E41">
            <v>0</v>
          </cell>
          <cell r="F41">
            <v>7120.08</v>
          </cell>
          <cell r="G41">
            <v>0</v>
          </cell>
          <cell r="H41">
            <v>7120.08</v>
          </cell>
          <cell r="I41" t="str">
            <v>Pośrednie</v>
          </cell>
          <cell r="J41" t="str">
            <v>Pozostałe koszty</v>
          </cell>
        </row>
        <row r="42">
          <cell r="A42" t="str">
            <v>14</v>
          </cell>
          <cell r="B42" t="str">
            <v>506 /1-14-114</v>
          </cell>
          <cell r="C42" t="str">
            <v>Tkalnia, Tkanina z zak.</v>
          </cell>
          <cell r="D42">
            <v>0</v>
          </cell>
          <cell r="E42">
            <v>0</v>
          </cell>
          <cell r="F42">
            <v>934</v>
          </cell>
          <cell r="G42">
            <v>0</v>
          </cell>
          <cell r="H42">
            <v>934</v>
          </cell>
          <cell r="I42" t="str">
            <v>Pośrednie</v>
          </cell>
          <cell r="J42" t="str">
            <v>Pozostałe koszty</v>
          </cell>
        </row>
        <row r="43">
          <cell r="A43" t="str">
            <v>14</v>
          </cell>
          <cell r="B43" t="str">
            <v>506 /1-14-122</v>
          </cell>
          <cell r="C43" t="str">
            <v>Tkalnia, Zu§.žr.pomocn.</v>
          </cell>
          <cell r="D43">
            <v>0</v>
          </cell>
          <cell r="E43">
            <v>0</v>
          </cell>
          <cell r="F43">
            <v>47.57</v>
          </cell>
          <cell r="G43">
            <v>0</v>
          </cell>
          <cell r="H43">
            <v>47.57</v>
          </cell>
          <cell r="I43" t="str">
            <v>Pośrednie</v>
          </cell>
          <cell r="J43" t="str">
            <v>Pozostałe koszty</v>
          </cell>
        </row>
        <row r="44">
          <cell r="A44" t="str">
            <v>14</v>
          </cell>
          <cell r="B44" t="str">
            <v>506 /1-14-141</v>
          </cell>
          <cell r="C44" t="str">
            <v>Tkalnia, Mater.biurowe</v>
          </cell>
          <cell r="D44">
            <v>0</v>
          </cell>
          <cell r="E44">
            <v>0</v>
          </cell>
          <cell r="F44">
            <v>809.94</v>
          </cell>
          <cell r="G44">
            <v>0</v>
          </cell>
          <cell r="H44">
            <v>809.94</v>
          </cell>
          <cell r="I44" t="str">
            <v>Pośrednie</v>
          </cell>
          <cell r="J44" t="str">
            <v>Pozostałe koszty</v>
          </cell>
        </row>
        <row r="45">
          <cell r="A45" t="str">
            <v>14</v>
          </cell>
          <cell r="B45" t="str">
            <v>506 /1-14-142</v>
          </cell>
          <cell r="C45" t="str">
            <v>Tkalnia, Mater.pozost.</v>
          </cell>
          <cell r="D45">
            <v>0</v>
          </cell>
          <cell r="E45">
            <v>0</v>
          </cell>
          <cell r="F45">
            <v>152381.03</v>
          </cell>
          <cell r="G45">
            <v>0</v>
          </cell>
          <cell r="H45">
            <v>152381.03</v>
          </cell>
          <cell r="I45" t="str">
            <v>Pośrednie</v>
          </cell>
          <cell r="J45" t="str">
            <v>Pozostałe materiały</v>
          </cell>
        </row>
        <row r="46">
          <cell r="A46" t="str">
            <v>14</v>
          </cell>
          <cell r="B46" t="str">
            <v>506 /1-14-152</v>
          </cell>
          <cell r="C46" t="str">
            <v>Tkalnia, Zu§.wody</v>
          </cell>
          <cell r="D46">
            <v>0</v>
          </cell>
          <cell r="E46">
            <v>0</v>
          </cell>
          <cell r="F46">
            <v>7973.32</v>
          </cell>
          <cell r="G46">
            <v>0</v>
          </cell>
          <cell r="H46">
            <v>7973.32</v>
          </cell>
          <cell r="I46" t="str">
            <v>Pośrednie</v>
          </cell>
          <cell r="J46" t="str">
            <v>Woda-socjal.</v>
          </cell>
        </row>
        <row r="47">
          <cell r="A47" t="str">
            <v>14</v>
          </cell>
          <cell r="B47" t="str">
            <v>506 /1-14-153</v>
          </cell>
          <cell r="C47" t="str">
            <v>Tkalnia, Zu§.energ.ciepl.</v>
          </cell>
          <cell r="D47">
            <v>0</v>
          </cell>
          <cell r="E47">
            <v>0</v>
          </cell>
          <cell r="F47">
            <v>59661.77</v>
          </cell>
          <cell r="G47">
            <v>0</v>
          </cell>
          <cell r="H47">
            <v>59661.77</v>
          </cell>
          <cell r="I47" t="str">
            <v>Pośrednie</v>
          </cell>
          <cell r="J47" t="str">
            <v>Energia cieplna-ogrzew.</v>
          </cell>
        </row>
        <row r="48">
          <cell r="A48" t="str">
            <v>14</v>
          </cell>
          <cell r="B48" t="str">
            <v>506 /1-14-215</v>
          </cell>
          <cell r="C48" t="str">
            <v>Tkalnia, Us’.transp.w’.</v>
          </cell>
          <cell r="D48">
            <v>0</v>
          </cell>
          <cell r="E48">
            <v>0</v>
          </cell>
          <cell r="F48">
            <v>1511.35</v>
          </cell>
          <cell r="G48">
            <v>0</v>
          </cell>
          <cell r="H48">
            <v>1511.35</v>
          </cell>
          <cell r="I48" t="str">
            <v>Pośrednie</v>
          </cell>
          <cell r="J48" t="str">
            <v>Pozostałe koszty</v>
          </cell>
        </row>
        <row r="49">
          <cell r="A49" t="str">
            <v>14</v>
          </cell>
          <cell r="B49" t="str">
            <v>506 /1-14-221</v>
          </cell>
          <cell r="C49" t="str">
            <v>Tkalnia, Us’.rem.-budynki</v>
          </cell>
          <cell r="D49">
            <v>0</v>
          </cell>
          <cell r="E49">
            <v>0</v>
          </cell>
          <cell r="F49">
            <v>73722.35</v>
          </cell>
          <cell r="G49">
            <v>0</v>
          </cell>
          <cell r="H49">
            <v>73722.35</v>
          </cell>
          <cell r="I49" t="str">
            <v>Pośrednie</v>
          </cell>
          <cell r="J49" t="str">
            <v>Remonty budynków i budowli</v>
          </cell>
        </row>
        <row r="50">
          <cell r="A50" t="str">
            <v>14</v>
          </cell>
          <cell r="B50" t="str">
            <v>506 /1-14-224</v>
          </cell>
          <cell r="C50" t="str">
            <v>Tkalnia, Us’.rem.-masz.i urz.p</v>
          </cell>
          <cell r="D50">
            <v>0</v>
          </cell>
          <cell r="E50">
            <v>0</v>
          </cell>
          <cell r="F50">
            <v>11028.9</v>
          </cell>
          <cell r="G50">
            <v>0</v>
          </cell>
          <cell r="H50">
            <v>11028.9</v>
          </cell>
          <cell r="I50" t="str">
            <v>Pośrednie</v>
          </cell>
          <cell r="J50" t="str">
            <v>Remonty maszyn i urządzeń</v>
          </cell>
        </row>
        <row r="51">
          <cell r="A51" t="str">
            <v>14</v>
          </cell>
          <cell r="B51" t="str">
            <v>506 /1-14-225</v>
          </cell>
          <cell r="C51" t="str">
            <v>Tkalnia, Us’.rem.-poz.masz.i u</v>
          </cell>
          <cell r="D51">
            <v>0</v>
          </cell>
          <cell r="E51">
            <v>0</v>
          </cell>
          <cell r="F51">
            <v>297.8</v>
          </cell>
          <cell r="G51">
            <v>0</v>
          </cell>
          <cell r="H51">
            <v>297.8</v>
          </cell>
          <cell r="I51" t="str">
            <v>Pośrednie</v>
          </cell>
          <cell r="J51" t="str">
            <v>Remonty maszyn i urządzeń</v>
          </cell>
        </row>
        <row r="52">
          <cell r="A52" t="str">
            <v>14</v>
          </cell>
          <cell r="B52" t="str">
            <v>506 /1-14-228</v>
          </cell>
          <cell r="C52" t="str">
            <v>Tkalnia, Us’.rem.-narz. i przy</v>
          </cell>
          <cell r="D52">
            <v>0</v>
          </cell>
          <cell r="E52">
            <v>0</v>
          </cell>
          <cell r="F52">
            <v>1277</v>
          </cell>
          <cell r="G52">
            <v>0</v>
          </cell>
          <cell r="H52">
            <v>1277</v>
          </cell>
          <cell r="I52" t="str">
            <v>Pośrednie</v>
          </cell>
          <cell r="J52" t="str">
            <v>Remonty pozostałe</v>
          </cell>
        </row>
        <row r="53">
          <cell r="A53" t="str">
            <v>14</v>
          </cell>
          <cell r="B53" t="str">
            <v>506 /1-14-229</v>
          </cell>
          <cell r="C53" t="str">
            <v>Tkalnia, Us’.rem.-pozost.</v>
          </cell>
          <cell r="D53">
            <v>0</v>
          </cell>
          <cell r="E53">
            <v>0</v>
          </cell>
          <cell r="F53">
            <v>17.5</v>
          </cell>
          <cell r="G53">
            <v>0</v>
          </cell>
          <cell r="H53">
            <v>17.5</v>
          </cell>
          <cell r="I53" t="str">
            <v>Pośrednie</v>
          </cell>
          <cell r="J53" t="str">
            <v>Remonty pozostałe</v>
          </cell>
        </row>
        <row r="54">
          <cell r="A54" t="str">
            <v>14</v>
          </cell>
          <cell r="B54" t="str">
            <v>506 /1-14-241</v>
          </cell>
          <cell r="C54" t="str">
            <v>Tkalnia, Us’.’†czn.-rozmowy</v>
          </cell>
          <cell r="D54">
            <v>0</v>
          </cell>
          <cell r="E54">
            <v>0</v>
          </cell>
          <cell r="F54">
            <v>66.6</v>
          </cell>
          <cell r="G54">
            <v>0</v>
          </cell>
          <cell r="H54">
            <v>66.6</v>
          </cell>
          <cell r="I54" t="str">
            <v>Pośrednie</v>
          </cell>
          <cell r="J54" t="str">
            <v>Pozostałe koszty</v>
          </cell>
        </row>
        <row r="55">
          <cell r="A55" t="str">
            <v>14</v>
          </cell>
          <cell r="B55" t="str">
            <v>506 /1-14-254</v>
          </cell>
          <cell r="C55" t="str">
            <v>Tkalnia, Us’.poz.-komunalne</v>
          </cell>
          <cell r="D55">
            <v>0</v>
          </cell>
          <cell r="E55">
            <v>0</v>
          </cell>
          <cell r="F55">
            <v>6667.47</v>
          </cell>
          <cell r="G55">
            <v>0</v>
          </cell>
          <cell r="H55">
            <v>6667.47</v>
          </cell>
          <cell r="I55" t="str">
            <v>Pośrednie</v>
          </cell>
          <cell r="J55" t="str">
            <v>Odbiór ścieków</v>
          </cell>
        </row>
        <row r="56">
          <cell r="A56" t="str">
            <v>14</v>
          </cell>
          <cell r="B56" t="str">
            <v>506 /1-14-255</v>
          </cell>
          <cell r="C56" t="str">
            <v>Tkalnia, Us’.poz.-kopiow.desen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 t="str">
            <v>Pośrednie</v>
          </cell>
          <cell r="J56" t="str">
            <v>Kopiowanie deseni</v>
          </cell>
        </row>
        <row r="57">
          <cell r="A57" t="str">
            <v>14</v>
          </cell>
          <cell r="B57" t="str">
            <v>506 /1-14-257</v>
          </cell>
          <cell r="C57" t="str">
            <v>Tkalnia, Us’.poz.-"Leasing"</v>
          </cell>
          <cell r="D57">
            <v>0</v>
          </cell>
          <cell r="E57">
            <v>0</v>
          </cell>
          <cell r="F57">
            <v>3110.43</v>
          </cell>
          <cell r="G57">
            <v>0</v>
          </cell>
          <cell r="H57">
            <v>3110.43</v>
          </cell>
          <cell r="I57" t="str">
            <v>Pośrednie</v>
          </cell>
          <cell r="J57" t="str">
            <v>Pozostałe koszty</v>
          </cell>
        </row>
        <row r="58">
          <cell r="A58" t="str">
            <v>14</v>
          </cell>
          <cell r="B58" t="str">
            <v>506 /1-14-259</v>
          </cell>
          <cell r="C58" t="str">
            <v>Tkalnia, Us’.poz.-inne</v>
          </cell>
          <cell r="D58">
            <v>0</v>
          </cell>
          <cell r="E58">
            <v>0</v>
          </cell>
          <cell r="F58">
            <v>1532.94</v>
          </cell>
          <cell r="G58">
            <v>0</v>
          </cell>
          <cell r="H58">
            <v>1532.94</v>
          </cell>
          <cell r="I58" t="str">
            <v>Pośrednie</v>
          </cell>
          <cell r="J58" t="str">
            <v>Pozostałe koszty</v>
          </cell>
        </row>
        <row r="59">
          <cell r="A59" t="str">
            <v>14</v>
          </cell>
          <cell r="B59" t="str">
            <v>506 /1-14-261</v>
          </cell>
          <cell r="C59" t="str">
            <v>Tkalnia, Rem.w’.-budynki</v>
          </cell>
          <cell r="D59">
            <v>0</v>
          </cell>
          <cell r="E59">
            <v>0</v>
          </cell>
          <cell r="F59">
            <v>29267.47</v>
          </cell>
          <cell r="G59">
            <v>0</v>
          </cell>
          <cell r="H59">
            <v>29267.47</v>
          </cell>
          <cell r="I59" t="str">
            <v>Pośrednie</v>
          </cell>
          <cell r="J59" t="str">
            <v>Remonty budynków i budowli</v>
          </cell>
        </row>
        <row r="60">
          <cell r="A60" t="str">
            <v>14</v>
          </cell>
          <cell r="B60" t="str">
            <v>506 /1-14-262</v>
          </cell>
          <cell r="C60" t="str">
            <v>Tkalnia, Rem.w’.- budowle</v>
          </cell>
          <cell r="D60">
            <v>0</v>
          </cell>
          <cell r="E60">
            <v>0</v>
          </cell>
          <cell r="F60">
            <v>2051.53</v>
          </cell>
          <cell r="G60">
            <v>0</v>
          </cell>
          <cell r="H60">
            <v>2051.53</v>
          </cell>
          <cell r="I60" t="str">
            <v>Pośrednie</v>
          </cell>
          <cell r="J60" t="str">
            <v>Remonty budynków i budowli</v>
          </cell>
        </row>
        <row r="61">
          <cell r="A61" t="str">
            <v>14</v>
          </cell>
          <cell r="B61" t="str">
            <v>506 /1-14-264</v>
          </cell>
          <cell r="C61" t="str">
            <v>Tkalnia, Rem.w’.-masz.i urz.pr</v>
          </cell>
          <cell r="D61">
            <v>0</v>
          </cell>
          <cell r="E61">
            <v>0</v>
          </cell>
          <cell r="F61">
            <v>58322.28</v>
          </cell>
          <cell r="G61">
            <v>0</v>
          </cell>
          <cell r="H61">
            <v>58322.28</v>
          </cell>
          <cell r="I61" t="str">
            <v>Pośrednie</v>
          </cell>
          <cell r="J61" t="str">
            <v>Remonty maszyn i urządzeń</v>
          </cell>
        </row>
        <row r="62">
          <cell r="A62" t="str">
            <v>14</v>
          </cell>
          <cell r="B62" t="str">
            <v>506 /1-14-265</v>
          </cell>
          <cell r="C62" t="str">
            <v>Tkalnia, Rem.w’.-masz.i urz.te</v>
          </cell>
          <cell r="D62">
            <v>0</v>
          </cell>
          <cell r="E62">
            <v>0</v>
          </cell>
          <cell r="F62">
            <v>2895.89</v>
          </cell>
          <cell r="G62">
            <v>0</v>
          </cell>
          <cell r="H62">
            <v>2895.89</v>
          </cell>
          <cell r="I62" t="str">
            <v>Pośrednie</v>
          </cell>
          <cell r="J62" t="str">
            <v>Remonty maszyn i urządzeń</v>
          </cell>
        </row>
        <row r="63">
          <cell r="A63" t="str">
            <v>14</v>
          </cell>
          <cell r="B63" t="str">
            <v>506 /1-14-267</v>
          </cell>
          <cell r="C63" t="str">
            <v>Tkalnia, Rem.w’.-poj.mech.</v>
          </cell>
          <cell r="D63">
            <v>0</v>
          </cell>
          <cell r="E63">
            <v>0</v>
          </cell>
          <cell r="F63">
            <v>586.91</v>
          </cell>
          <cell r="G63">
            <v>0</v>
          </cell>
          <cell r="H63">
            <v>586.91</v>
          </cell>
          <cell r="I63" t="str">
            <v>Pośrednie</v>
          </cell>
          <cell r="J63" t="str">
            <v>Remonty pozostałe</v>
          </cell>
        </row>
        <row r="64">
          <cell r="A64" t="str">
            <v>14</v>
          </cell>
          <cell r="B64" t="str">
            <v>506 /1-14-268</v>
          </cell>
          <cell r="C64" t="str">
            <v>Tkalnia, Rem.w’.-narz.i przyrz</v>
          </cell>
          <cell r="D64">
            <v>0</v>
          </cell>
          <cell r="E64">
            <v>0</v>
          </cell>
          <cell r="F64">
            <v>3564.65</v>
          </cell>
          <cell r="G64">
            <v>0</v>
          </cell>
          <cell r="H64">
            <v>3564.65</v>
          </cell>
          <cell r="I64" t="str">
            <v>Pośrednie</v>
          </cell>
          <cell r="J64" t="str">
            <v>Remonty pozostałe</v>
          </cell>
        </row>
        <row r="65">
          <cell r="A65" t="str">
            <v>14</v>
          </cell>
          <cell r="B65" t="str">
            <v>506 /1-14-311</v>
          </cell>
          <cell r="C65" t="str">
            <v>Tkalnia, Podatek od nieruch.</v>
          </cell>
          <cell r="D65">
            <v>0</v>
          </cell>
          <cell r="E65">
            <v>0</v>
          </cell>
          <cell r="F65">
            <v>55738.98</v>
          </cell>
          <cell r="G65">
            <v>0</v>
          </cell>
          <cell r="H65">
            <v>55738.98</v>
          </cell>
          <cell r="I65" t="str">
            <v>Pośrednie</v>
          </cell>
          <cell r="J65" t="str">
            <v>Podatek od nieruchomości</v>
          </cell>
        </row>
        <row r="66">
          <cell r="A66" t="str">
            <v>14</v>
          </cell>
          <cell r="B66" t="str">
            <v>506 /1-14-312</v>
          </cell>
          <cell r="C66" t="str">
            <v>Tkalnia, Podatek gruntowy</v>
          </cell>
          <cell r="D66">
            <v>0</v>
          </cell>
          <cell r="E66">
            <v>0</v>
          </cell>
          <cell r="F66">
            <v>1403</v>
          </cell>
          <cell r="G66">
            <v>0</v>
          </cell>
          <cell r="H66">
            <v>1403</v>
          </cell>
          <cell r="I66" t="str">
            <v>Pośrednie</v>
          </cell>
          <cell r="J66" t="str">
            <v>Pozostałe koszty</v>
          </cell>
        </row>
        <row r="67">
          <cell r="A67" t="str">
            <v>14</v>
          </cell>
          <cell r="B67" t="str">
            <v>506 /1-14-322</v>
          </cell>
          <cell r="C67" t="str">
            <v>Tkalnia, Op’aty pozosta’e</v>
          </cell>
          <cell r="D67">
            <v>0</v>
          </cell>
          <cell r="E67">
            <v>0</v>
          </cell>
          <cell r="F67">
            <v>147.79</v>
          </cell>
          <cell r="G67">
            <v>0</v>
          </cell>
          <cell r="H67">
            <v>147.79</v>
          </cell>
          <cell r="I67" t="str">
            <v>Pośrednie</v>
          </cell>
          <cell r="J67" t="str">
            <v>Pozostałe koszty</v>
          </cell>
        </row>
        <row r="68">
          <cell r="A68" t="str">
            <v>14</v>
          </cell>
          <cell r="B68" t="str">
            <v>506 /1-14-410</v>
          </cell>
          <cell r="C68" t="str">
            <v>Tkalnia, Wynagr.-osobowy f.p’a</v>
          </cell>
          <cell r="D68">
            <v>0</v>
          </cell>
          <cell r="E68">
            <v>0</v>
          </cell>
          <cell r="F68">
            <v>343396.29</v>
          </cell>
          <cell r="G68">
            <v>0</v>
          </cell>
          <cell r="H68">
            <v>343396.29</v>
          </cell>
          <cell r="I68" t="str">
            <v>Pośrednie</v>
          </cell>
          <cell r="J68" t="str">
            <v>Wynagrodzenia pośr. z narz.</v>
          </cell>
        </row>
        <row r="69">
          <cell r="A69" t="str">
            <v>14</v>
          </cell>
          <cell r="B69" t="str">
            <v>506 /1-14-420</v>
          </cell>
          <cell r="C69" t="str">
            <v>Tkalnia, Wynagr.-bezosob.f.p’a</v>
          </cell>
          <cell r="D69">
            <v>0</v>
          </cell>
          <cell r="E69">
            <v>0</v>
          </cell>
          <cell r="F69">
            <v>3190</v>
          </cell>
          <cell r="G69">
            <v>0</v>
          </cell>
          <cell r="H69">
            <v>3190</v>
          </cell>
          <cell r="I69" t="str">
            <v>Pośrednie</v>
          </cell>
          <cell r="J69" t="str">
            <v>Wynagrodzenia pośr. z narz.</v>
          </cell>
        </row>
        <row r="70">
          <cell r="A70" t="str">
            <v>14</v>
          </cell>
          <cell r="B70" t="str">
            <v>506 /1-14-511</v>
          </cell>
          <cell r="C70" t="str">
            <v>Tkalnia, w.na rz.prac.-BHP</v>
          </cell>
          <cell r="D70">
            <v>0</v>
          </cell>
          <cell r="E70">
            <v>0</v>
          </cell>
          <cell r="F70">
            <v>13706.78</v>
          </cell>
          <cell r="G70">
            <v>0</v>
          </cell>
          <cell r="H70">
            <v>13706.78</v>
          </cell>
          <cell r="I70" t="str">
            <v>Pośrednie</v>
          </cell>
          <cell r="J70" t="str">
            <v>Pozostałe świad. na rzecz prac.</v>
          </cell>
        </row>
        <row r="71">
          <cell r="A71" t="str">
            <v>14</v>
          </cell>
          <cell r="B71" t="str">
            <v>506 /1-14-521</v>
          </cell>
          <cell r="C71" t="str">
            <v>Tkalnia, w.na rz.prac.-nal.f.</v>
          </cell>
          <cell r="D71">
            <v>0</v>
          </cell>
          <cell r="E71">
            <v>0</v>
          </cell>
          <cell r="F71">
            <v>45347.4</v>
          </cell>
          <cell r="G71">
            <v>0</v>
          </cell>
          <cell r="H71">
            <v>45347.4</v>
          </cell>
          <cell r="I71" t="str">
            <v>Pośrednie</v>
          </cell>
          <cell r="J71" t="str">
            <v>Pozostałe świad. na rzecz prac.</v>
          </cell>
        </row>
        <row r="72">
          <cell r="A72" t="str">
            <v>14</v>
          </cell>
          <cell r="B72" t="str">
            <v>506 /1-14-522</v>
          </cell>
          <cell r="C72" t="str">
            <v>Tkalnia, w.na rz.prac.-narz.n</v>
          </cell>
          <cell r="D72">
            <v>0</v>
          </cell>
          <cell r="E72">
            <v>0</v>
          </cell>
          <cell r="F72">
            <v>151710.93</v>
          </cell>
          <cell r="G72">
            <v>0</v>
          </cell>
          <cell r="H72">
            <v>151710.93</v>
          </cell>
          <cell r="I72" t="str">
            <v>Pośrednie</v>
          </cell>
          <cell r="J72" t="str">
            <v>Wynagrodzenia pośr. z narz.</v>
          </cell>
        </row>
        <row r="73">
          <cell r="A73" t="str">
            <v>14</v>
          </cell>
          <cell r="B73" t="str">
            <v>506 /1-14-531</v>
          </cell>
          <cell r="C73" t="str">
            <v>Tkalnia, w.na rz.prac.-szkole</v>
          </cell>
          <cell r="D73">
            <v>0</v>
          </cell>
          <cell r="E73">
            <v>0</v>
          </cell>
          <cell r="F73">
            <v>1733</v>
          </cell>
          <cell r="G73">
            <v>0</v>
          </cell>
          <cell r="H73">
            <v>1733</v>
          </cell>
          <cell r="I73" t="str">
            <v>Pośrednie</v>
          </cell>
          <cell r="J73" t="str">
            <v>Pozostałe świad. na rzecz prac.</v>
          </cell>
        </row>
        <row r="74">
          <cell r="A74" t="str">
            <v>14</v>
          </cell>
          <cell r="B74" t="str">
            <v>506 /1-14-532</v>
          </cell>
          <cell r="C74" t="str">
            <v>Tkalnia, w.na rz.prac.-inne</v>
          </cell>
          <cell r="D74">
            <v>0</v>
          </cell>
          <cell r="E74">
            <v>0</v>
          </cell>
          <cell r="F74">
            <v>5099.38</v>
          </cell>
          <cell r="G74">
            <v>0</v>
          </cell>
          <cell r="H74">
            <v>5099.38</v>
          </cell>
          <cell r="I74" t="str">
            <v>Pośrednie</v>
          </cell>
          <cell r="J74" t="str">
            <v>Pozostałe świad. na rzecz prac.</v>
          </cell>
        </row>
        <row r="75">
          <cell r="A75" t="str">
            <v>14</v>
          </cell>
          <cell r="B75" t="str">
            <v>506 /1-14-731</v>
          </cell>
          <cell r="C75" t="str">
            <v>Tkalnia, Wyp’.nie zal.do wynag</v>
          </cell>
          <cell r="D75">
            <v>0</v>
          </cell>
          <cell r="E75">
            <v>0</v>
          </cell>
          <cell r="F75">
            <v>610.14</v>
          </cell>
          <cell r="G75">
            <v>0</v>
          </cell>
          <cell r="H75">
            <v>610.14</v>
          </cell>
          <cell r="I75" t="str">
            <v>Pośrednie</v>
          </cell>
          <cell r="J75" t="str">
            <v>Pozostałe świad. na rzecz prac.</v>
          </cell>
        </row>
        <row r="76">
          <cell r="A76" t="str">
            <v>14</v>
          </cell>
          <cell r="B76" t="str">
            <v>506 /1-14-761</v>
          </cell>
          <cell r="C76" t="str">
            <v>Tkalnia, Ubezp.maj†tkowe</v>
          </cell>
          <cell r="D76">
            <v>0</v>
          </cell>
          <cell r="E76">
            <v>0</v>
          </cell>
          <cell r="F76">
            <v>165.08</v>
          </cell>
          <cell r="G76">
            <v>0</v>
          </cell>
          <cell r="H76">
            <v>165.08</v>
          </cell>
          <cell r="I76" t="str">
            <v>Pośrednie</v>
          </cell>
          <cell r="J76" t="str">
            <v>Pozostałe koszty</v>
          </cell>
        </row>
        <row r="77">
          <cell r="A77" t="str">
            <v>14</v>
          </cell>
          <cell r="B77" t="str">
            <v>506 /1-14-800</v>
          </cell>
          <cell r="C77" t="str">
            <v>Tkalnia, Koszty zakupu.</v>
          </cell>
          <cell r="D77">
            <v>0</v>
          </cell>
          <cell r="E77">
            <v>0</v>
          </cell>
          <cell r="F77">
            <v>5038.48</v>
          </cell>
          <cell r="G77">
            <v>0</v>
          </cell>
          <cell r="H77">
            <v>5038.48</v>
          </cell>
          <cell r="I77" t="str">
            <v>Pośrednie</v>
          </cell>
          <cell r="J77" t="str">
            <v>Pozostałe koszty</v>
          </cell>
        </row>
        <row r="78">
          <cell r="A78" t="str">
            <v>15</v>
          </cell>
          <cell r="B78" t="str">
            <v>506 /1-15-010</v>
          </cell>
          <cell r="C78" t="str">
            <v>Wyko¤czalnia, Amortyz.žr.trwa’</v>
          </cell>
          <cell r="D78">
            <v>0</v>
          </cell>
          <cell r="E78">
            <v>0</v>
          </cell>
          <cell r="F78">
            <v>51645.96</v>
          </cell>
          <cell r="G78">
            <v>0</v>
          </cell>
          <cell r="H78">
            <v>51645.96</v>
          </cell>
          <cell r="I78" t="str">
            <v>Pośrednie</v>
          </cell>
          <cell r="J78" t="str">
            <v>Amortyzacja środków trwałych</v>
          </cell>
        </row>
        <row r="79">
          <cell r="A79" t="str">
            <v>15</v>
          </cell>
          <cell r="B79" t="str">
            <v>506 /1-15-141</v>
          </cell>
          <cell r="C79" t="str">
            <v>Wyko¤czalnia, Mater.biurowe</v>
          </cell>
          <cell r="D79">
            <v>0</v>
          </cell>
          <cell r="E79">
            <v>0</v>
          </cell>
          <cell r="F79">
            <v>486.74</v>
          </cell>
          <cell r="G79">
            <v>0</v>
          </cell>
          <cell r="H79">
            <v>486.74</v>
          </cell>
          <cell r="I79" t="str">
            <v>Pośrednie</v>
          </cell>
          <cell r="J79" t="str">
            <v>Pozostałe koszty</v>
          </cell>
        </row>
        <row r="80">
          <cell r="A80" t="str">
            <v>15</v>
          </cell>
          <cell r="B80" t="str">
            <v>506 /1-15-142</v>
          </cell>
          <cell r="C80" t="str">
            <v>Wyko¤czalnia, Mater.pozost.</v>
          </cell>
          <cell r="D80">
            <v>0</v>
          </cell>
          <cell r="E80">
            <v>0</v>
          </cell>
          <cell r="F80">
            <v>21515.26</v>
          </cell>
          <cell r="G80">
            <v>0</v>
          </cell>
          <cell r="H80">
            <v>21515.26</v>
          </cell>
          <cell r="I80" t="str">
            <v>Pośrednie</v>
          </cell>
          <cell r="J80" t="str">
            <v>Pozostałe materiały</v>
          </cell>
        </row>
        <row r="81">
          <cell r="A81" t="str">
            <v>15</v>
          </cell>
          <cell r="B81" t="str">
            <v>506 /1-15-152</v>
          </cell>
          <cell r="C81" t="str">
            <v>Wyko¤czalnia, Zu§.wody</v>
          </cell>
          <cell r="D81">
            <v>0</v>
          </cell>
          <cell r="E81">
            <v>0</v>
          </cell>
          <cell r="F81">
            <v>1324.65</v>
          </cell>
          <cell r="G81">
            <v>0</v>
          </cell>
          <cell r="H81">
            <v>1324.65</v>
          </cell>
          <cell r="I81" t="str">
            <v>Pośrednie</v>
          </cell>
          <cell r="J81" t="str">
            <v>Woda-socjal.</v>
          </cell>
        </row>
        <row r="82">
          <cell r="A82" t="str">
            <v>15</v>
          </cell>
          <cell r="B82" t="str">
            <v>506 /1-15-153</v>
          </cell>
          <cell r="C82" t="str">
            <v>Wyko¤czalnia, Zu§.energ.ciepl.</v>
          </cell>
          <cell r="D82">
            <v>0</v>
          </cell>
          <cell r="E82">
            <v>0</v>
          </cell>
          <cell r="F82">
            <v>24805.65</v>
          </cell>
          <cell r="G82">
            <v>0</v>
          </cell>
          <cell r="H82">
            <v>24805.65</v>
          </cell>
          <cell r="I82" t="str">
            <v>Pośrednie</v>
          </cell>
          <cell r="J82" t="str">
            <v>Energia cieplna-ogrzew.</v>
          </cell>
        </row>
        <row r="83">
          <cell r="A83" t="str">
            <v>15</v>
          </cell>
          <cell r="B83" t="str">
            <v>506 /1-15-215</v>
          </cell>
          <cell r="C83" t="str">
            <v>Wyko¤czalnia, Us’.tr.w’asne</v>
          </cell>
          <cell r="D83">
            <v>0</v>
          </cell>
          <cell r="E83">
            <v>0</v>
          </cell>
          <cell r="F83">
            <v>69.75</v>
          </cell>
          <cell r="G83">
            <v>0</v>
          </cell>
          <cell r="H83">
            <v>69.75</v>
          </cell>
          <cell r="I83" t="str">
            <v>Pośrednie</v>
          </cell>
          <cell r="J83" t="str">
            <v>Pozostałe koszty</v>
          </cell>
        </row>
        <row r="84">
          <cell r="A84" t="str">
            <v>15</v>
          </cell>
          <cell r="B84" t="str">
            <v>506 /1-15-221</v>
          </cell>
          <cell r="C84" t="str">
            <v>Wyko¤czalnia, Us’.rem.-budynki</v>
          </cell>
          <cell r="D84">
            <v>0</v>
          </cell>
          <cell r="E84">
            <v>0</v>
          </cell>
          <cell r="F84">
            <v>592.44</v>
          </cell>
          <cell r="G84">
            <v>0</v>
          </cell>
          <cell r="H84">
            <v>592.44</v>
          </cell>
          <cell r="I84" t="str">
            <v>Pośrednie</v>
          </cell>
          <cell r="J84" t="str">
            <v>Remonty budynków i budowli</v>
          </cell>
        </row>
        <row r="85">
          <cell r="A85" t="str">
            <v>15</v>
          </cell>
          <cell r="B85" t="str">
            <v>506 /1-15-224</v>
          </cell>
          <cell r="C85" t="str">
            <v>Wyko¤czalnia, Us’.rem.-masz.i</v>
          </cell>
          <cell r="D85">
            <v>0</v>
          </cell>
          <cell r="E85">
            <v>0</v>
          </cell>
          <cell r="F85">
            <v>503.04</v>
          </cell>
          <cell r="G85">
            <v>0</v>
          </cell>
          <cell r="H85">
            <v>503.04</v>
          </cell>
          <cell r="I85" t="str">
            <v>Pośrednie</v>
          </cell>
          <cell r="J85" t="str">
            <v>Remonty maszyn i urządzeń</v>
          </cell>
        </row>
        <row r="86">
          <cell r="A86" t="str">
            <v>15</v>
          </cell>
          <cell r="B86" t="str">
            <v>506 /1-15-225</v>
          </cell>
          <cell r="C86" t="str">
            <v>Wyko¤czalnia, Us’.rem.-poz.mas</v>
          </cell>
          <cell r="D86">
            <v>0</v>
          </cell>
          <cell r="E86">
            <v>0</v>
          </cell>
          <cell r="F86">
            <v>2048.69</v>
          </cell>
          <cell r="G86">
            <v>0</v>
          </cell>
          <cell r="H86">
            <v>2048.69</v>
          </cell>
          <cell r="I86" t="str">
            <v>Pośrednie</v>
          </cell>
          <cell r="J86" t="str">
            <v>Remonty maszyn i urządzeń</v>
          </cell>
        </row>
        <row r="87">
          <cell r="A87" t="str">
            <v>15</v>
          </cell>
          <cell r="B87" t="str">
            <v>506 /1-15-229</v>
          </cell>
          <cell r="C87" t="str">
            <v>Wyko¤czalnia, Us’.rem.-pozost.</v>
          </cell>
          <cell r="D87">
            <v>0</v>
          </cell>
          <cell r="E87">
            <v>0</v>
          </cell>
          <cell r="F87">
            <v>73.5</v>
          </cell>
          <cell r="G87">
            <v>0</v>
          </cell>
          <cell r="H87">
            <v>73.5</v>
          </cell>
          <cell r="I87" t="str">
            <v>Pośrednie</v>
          </cell>
          <cell r="J87" t="str">
            <v>Remonty pozostałe</v>
          </cell>
        </row>
        <row r="88">
          <cell r="A88" t="str">
            <v>15</v>
          </cell>
          <cell r="B88" t="str">
            <v>506 /1-15-254</v>
          </cell>
          <cell r="C88" t="str">
            <v>Wyko¤czalnia, Us’.poz.-komunal</v>
          </cell>
          <cell r="D88">
            <v>0</v>
          </cell>
          <cell r="E88">
            <v>0</v>
          </cell>
          <cell r="F88">
            <v>1152.6</v>
          </cell>
          <cell r="G88">
            <v>0</v>
          </cell>
          <cell r="H88">
            <v>1152.6</v>
          </cell>
          <cell r="I88" t="str">
            <v>Pośrednie</v>
          </cell>
          <cell r="J88" t="str">
            <v>Odbiór ścieków</v>
          </cell>
        </row>
        <row r="89">
          <cell r="A89" t="str">
            <v>15</v>
          </cell>
          <cell r="B89" t="str">
            <v>506 /1-15-259</v>
          </cell>
          <cell r="C89" t="str">
            <v>Wyko¤czalnia, Us’.poz.-inne</v>
          </cell>
          <cell r="D89">
            <v>0</v>
          </cell>
          <cell r="E89">
            <v>0</v>
          </cell>
          <cell r="F89">
            <v>1443.5</v>
          </cell>
          <cell r="G89">
            <v>0</v>
          </cell>
          <cell r="H89">
            <v>1443.5</v>
          </cell>
          <cell r="I89" t="str">
            <v>Pośrednie</v>
          </cell>
          <cell r="J89" t="str">
            <v>Pozostałe koszty</v>
          </cell>
        </row>
        <row r="90">
          <cell r="A90" t="str">
            <v>15</v>
          </cell>
          <cell r="B90" t="str">
            <v>506 /1-15-261</v>
          </cell>
          <cell r="C90" t="str">
            <v>Wyko¤czalnia, Rem.w’.-budynki</v>
          </cell>
          <cell r="D90">
            <v>0</v>
          </cell>
          <cell r="E90">
            <v>0</v>
          </cell>
          <cell r="F90">
            <v>13365.54</v>
          </cell>
          <cell r="G90">
            <v>0</v>
          </cell>
          <cell r="H90">
            <v>13365.54</v>
          </cell>
          <cell r="I90" t="str">
            <v>Pośrednie</v>
          </cell>
          <cell r="J90" t="str">
            <v>Remonty budynków i budowli</v>
          </cell>
        </row>
        <row r="91">
          <cell r="A91" t="str">
            <v>15</v>
          </cell>
          <cell r="B91" t="str">
            <v>506 /1-15-264</v>
          </cell>
          <cell r="C91" t="str">
            <v>Wyko¤czalnia, Rem.w’.-masz.i u</v>
          </cell>
          <cell r="D91">
            <v>0</v>
          </cell>
          <cell r="E91">
            <v>0</v>
          </cell>
          <cell r="F91">
            <v>4772.76</v>
          </cell>
          <cell r="G91">
            <v>0</v>
          </cell>
          <cell r="H91">
            <v>4772.76</v>
          </cell>
          <cell r="I91" t="str">
            <v>Pośrednie</v>
          </cell>
          <cell r="J91" t="str">
            <v>Remonty maszyn i urządzeń</v>
          </cell>
        </row>
        <row r="92">
          <cell r="A92" t="str">
            <v>15</v>
          </cell>
          <cell r="B92" t="str">
            <v>506 /1-15-265</v>
          </cell>
          <cell r="C92" t="str">
            <v>Wyko¤czalnia, Rem.w’.-poz.masz</v>
          </cell>
          <cell r="D92">
            <v>0</v>
          </cell>
          <cell r="E92">
            <v>0</v>
          </cell>
          <cell r="F92">
            <v>3155.91</v>
          </cell>
          <cell r="G92">
            <v>0</v>
          </cell>
          <cell r="H92">
            <v>3155.91</v>
          </cell>
          <cell r="I92" t="str">
            <v>Pośrednie</v>
          </cell>
          <cell r="J92" t="str">
            <v>Remonty maszyn i urządzeń</v>
          </cell>
        </row>
        <row r="93">
          <cell r="A93" t="str">
            <v>15</v>
          </cell>
          <cell r="B93" t="str">
            <v>506 /1-15-267</v>
          </cell>
          <cell r="C93" t="str">
            <v>Wyko¤czalnia, Rem.w’.-poj.mech</v>
          </cell>
          <cell r="D93">
            <v>0</v>
          </cell>
          <cell r="E93">
            <v>0</v>
          </cell>
          <cell r="F93">
            <v>559.58</v>
          </cell>
          <cell r="G93">
            <v>0</v>
          </cell>
          <cell r="H93">
            <v>559.58</v>
          </cell>
          <cell r="I93" t="str">
            <v>Pośrednie</v>
          </cell>
          <cell r="J93" t="str">
            <v>Remonty pozostałe</v>
          </cell>
        </row>
        <row r="94">
          <cell r="A94" t="str">
            <v>15</v>
          </cell>
          <cell r="B94" t="str">
            <v>506 /1-15-311</v>
          </cell>
          <cell r="C94" t="str">
            <v>Wyko¤czalnia, Podatek od nieru</v>
          </cell>
          <cell r="D94">
            <v>0</v>
          </cell>
          <cell r="E94">
            <v>0</v>
          </cell>
          <cell r="F94">
            <v>14865.3</v>
          </cell>
          <cell r="G94">
            <v>0</v>
          </cell>
          <cell r="H94">
            <v>14865.3</v>
          </cell>
          <cell r="I94" t="str">
            <v>Pośrednie</v>
          </cell>
          <cell r="J94" t="str">
            <v>Podatek od nieruchomości</v>
          </cell>
        </row>
        <row r="95">
          <cell r="A95" t="str">
            <v>15</v>
          </cell>
          <cell r="B95" t="str">
            <v>506 /1-15-312</v>
          </cell>
          <cell r="C95" t="str">
            <v>Wyko¤czalnia, Podatek gruntowy</v>
          </cell>
          <cell r="D95">
            <v>0</v>
          </cell>
          <cell r="E95">
            <v>0</v>
          </cell>
          <cell r="F95">
            <v>373.91</v>
          </cell>
          <cell r="G95">
            <v>0</v>
          </cell>
          <cell r="H95">
            <v>373.91</v>
          </cell>
          <cell r="I95" t="str">
            <v>Pośrednie</v>
          </cell>
          <cell r="J95" t="str">
            <v>Pozostałe koszty</v>
          </cell>
        </row>
        <row r="96">
          <cell r="A96" t="str">
            <v>15</v>
          </cell>
          <cell r="B96" t="str">
            <v>506 /1-15-322</v>
          </cell>
          <cell r="C96" t="str">
            <v>Wyko¤czalnia, Op’aty pozosta’e</v>
          </cell>
          <cell r="D96">
            <v>0</v>
          </cell>
          <cell r="E96">
            <v>0</v>
          </cell>
          <cell r="F96">
            <v>270</v>
          </cell>
          <cell r="G96">
            <v>0</v>
          </cell>
          <cell r="H96">
            <v>270</v>
          </cell>
          <cell r="I96" t="str">
            <v>Pośrednie</v>
          </cell>
          <cell r="J96" t="str">
            <v>Pozostałe koszty</v>
          </cell>
        </row>
        <row r="97">
          <cell r="A97" t="str">
            <v>15</v>
          </cell>
          <cell r="B97" t="str">
            <v>506 /1-15-410</v>
          </cell>
          <cell r="C97" t="str">
            <v>Wyko¤czalnia, Wynagr.-osobowy</v>
          </cell>
          <cell r="D97">
            <v>0</v>
          </cell>
          <cell r="E97">
            <v>0</v>
          </cell>
          <cell r="F97">
            <v>99211.62</v>
          </cell>
          <cell r="G97">
            <v>0</v>
          </cell>
          <cell r="H97">
            <v>99211.62</v>
          </cell>
          <cell r="I97" t="str">
            <v>Pośrednie</v>
          </cell>
          <cell r="J97" t="str">
            <v>Wynagrodzenia pośr. z narz.</v>
          </cell>
        </row>
        <row r="98">
          <cell r="A98" t="str">
            <v>15</v>
          </cell>
          <cell r="B98" t="str">
            <v>506 /1-15-511</v>
          </cell>
          <cell r="C98" t="str">
            <v>Wyko¤czalnia, w.na rz.prac.-B</v>
          </cell>
          <cell r="D98">
            <v>0</v>
          </cell>
          <cell r="E98">
            <v>0</v>
          </cell>
          <cell r="F98">
            <v>2847.83</v>
          </cell>
          <cell r="G98">
            <v>0</v>
          </cell>
          <cell r="H98">
            <v>2847.83</v>
          </cell>
          <cell r="I98" t="str">
            <v>Pośrednie</v>
          </cell>
          <cell r="J98" t="str">
            <v>Pozostałe świad. na rzecz prac.</v>
          </cell>
        </row>
        <row r="99">
          <cell r="A99" t="str">
            <v>15</v>
          </cell>
          <cell r="B99" t="str">
            <v>506 /1-15-521</v>
          </cell>
          <cell r="C99" t="str">
            <v>Wyko¤czalnia, w.na rz.prac.-n</v>
          </cell>
          <cell r="D99">
            <v>0</v>
          </cell>
          <cell r="E99">
            <v>0</v>
          </cell>
          <cell r="F99">
            <v>10276.11</v>
          </cell>
          <cell r="G99">
            <v>0</v>
          </cell>
          <cell r="H99">
            <v>10276.11</v>
          </cell>
          <cell r="I99" t="str">
            <v>Pośrednie</v>
          </cell>
          <cell r="J99" t="str">
            <v>Pozostałe świad. na rzecz prac.</v>
          </cell>
        </row>
        <row r="100">
          <cell r="A100" t="str">
            <v>15</v>
          </cell>
          <cell r="B100" t="str">
            <v>506 /1-15-522</v>
          </cell>
          <cell r="C100" t="str">
            <v>Wyko¤czalnia, w.na rz.prac.-n</v>
          </cell>
          <cell r="D100">
            <v>0</v>
          </cell>
          <cell r="E100">
            <v>0</v>
          </cell>
          <cell r="F100">
            <v>43724.63</v>
          </cell>
          <cell r="G100">
            <v>0</v>
          </cell>
          <cell r="H100">
            <v>43724.63</v>
          </cell>
          <cell r="I100" t="str">
            <v>Pośrednie</v>
          </cell>
          <cell r="J100" t="str">
            <v>Wynagrodzenia pośr. z narz.</v>
          </cell>
        </row>
        <row r="101">
          <cell r="A101" t="str">
            <v>15</v>
          </cell>
          <cell r="B101" t="str">
            <v>506 /1-15-531</v>
          </cell>
          <cell r="C101" t="str">
            <v>Wyko¤czalnia, w.na rz.prac.-s</v>
          </cell>
          <cell r="D101">
            <v>0</v>
          </cell>
          <cell r="E101">
            <v>0</v>
          </cell>
          <cell r="F101">
            <v>1287</v>
          </cell>
          <cell r="G101">
            <v>0</v>
          </cell>
          <cell r="H101">
            <v>1287</v>
          </cell>
          <cell r="I101" t="str">
            <v>Pośrednie</v>
          </cell>
          <cell r="J101" t="str">
            <v>Pozostałe świad. na rzecz prac.</v>
          </cell>
        </row>
        <row r="102">
          <cell r="A102" t="str">
            <v>15</v>
          </cell>
          <cell r="B102" t="str">
            <v>506 /1-15-532</v>
          </cell>
          <cell r="C102" t="str">
            <v>Wyko¤czalnia, Sw.na rz.prac.-i</v>
          </cell>
          <cell r="D102">
            <v>0</v>
          </cell>
          <cell r="E102">
            <v>0</v>
          </cell>
          <cell r="F102">
            <v>2226.92</v>
          </cell>
          <cell r="G102">
            <v>0</v>
          </cell>
          <cell r="H102">
            <v>2226.92</v>
          </cell>
          <cell r="I102" t="str">
            <v>Pośrednie</v>
          </cell>
          <cell r="J102" t="str">
            <v>Pozostałe świad. na rzecz prac.</v>
          </cell>
        </row>
        <row r="103">
          <cell r="A103" t="str">
            <v>15</v>
          </cell>
          <cell r="B103" t="str">
            <v>506 /1-15-800</v>
          </cell>
          <cell r="C103" t="str">
            <v>Wyko¤czalnia, Koszty zakupu.</v>
          </cell>
          <cell r="D103">
            <v>0</v>
          </cell>
          <cell r="E103">
            <v>0</v>
          </cell>
          <cell r="F103">
            <v>371.23</v>
          </cell>
          <cell r="G103">
            <v>0</v>
          </cell>
          <cell r="H103">
            <v>371.23</v>
          </cell>
          <cell r="I103" t="str">
            <v>Pośrednie</v>
          </cell>
          <cell r="J103" t="str">
            <v>Pozostałe koszty</v>
          </cell>
        </row>
        <row r="104">
          <cell r="A104" t="str">
            <v>11</v>
          </cell>
          <cell r="B104" t="str">
            <v>500 /1-11-000</v>
          </cell>
          <cell r="C104" t="str">
            <v>Prz‘dzalnia, Roboty w toku</v>
          </cell>
          <cell r="D104">
            <v>41693.09</v>
          </cell>
          <cell r="E104">
            <v>0</v>
          </cell>
          <cell r="F104">
            <v>46129.37</v>
          </cell>
          <cell r="G104">
            <v>0</v>
          </cell>
          <cell r="H104">
            <v>-4436.280000000006</v>
          </cell>
          <cell r="I104" t="str">
            <v>Bezpośrednie</v>
          </cell>
          <cell r="J104" t="str">
            <v>Produkcja w toku</v>
          </cell>
        </row>
        <row r="105">
          <cell r="A105" t="str">
            <v>11</v>
          </cell>
          <cell r="B105" t="str">
            <v>500 /1-11-111</v>
          </cell>
          <cell r="C105" t="str">
            <v>Prz‘dzalnia, Zu§.surowca</v>
          </cell>
          <cell r="D105">
            <v>0</v>
          </cell>
          <cell r="E105">
            <v>0</v>
          </cell>
          <cell r="F105">
            <v>1627284.61</v>
          </cell>
          <cell r="G105">
            <v>0</v>
          </cell>
          <cell r="H105">
            <v>1627284.61</v>
          </cell>
          <cell r="I105" t="str">
            <v>Bezpośrednie</v>
          </cell>
          <cell r="J105" t="str">
            <v>Surowiec</v>
          </cell>
        </row>
        <row r="106">
          <cell r="A106" t="str">
            <v>11</v>
          </cell>
          <cell r="B106" t="str">
            <v>500 /1-11-112</v>
          </cell>
          <cell r="C106" t="str">
            <v>Prz‘dzalnia, Zu§.prz‘dzy</v>
          </cell>
          <cell r="D106">
            <v>0</v>
          </cell>
          <cell r="E106">
            <v>0</v>
          </cell>
          <cell r="F106">
            <v>634036.67</v>
          </cell>
          <cell r="G106">
            <v>0</v>
          </cell>
          <cell r="H106">
            <v>634036.67</v>
          </cell>
          <cell r="I106" t="str">
            <v>Bezpośrednie</v>
          </cell>
          <cell r="J106" t="str">
            <v>Przędza z zakupu</v>
          </cell>
        </row>
        <row r="107">
          <cell r="A107" t="str">
            <v>11</v>
          </cell>
          <cell r="B107" t="str">
            <v>500 /1-11-113</v>
          </cell>
          <cell r="C107" t="str">
            <v>Prz‘dzalnia, Odpady</v>
          </cell>
          <cell r="D107">
            <v>0</v>
          </cell>
          <cell r="E107">
            <v>0</v>
          </cell>
          <cell r="F107">
            <v>-4966</v>
          </cell>
          <cell r="G107">
            <v>0</v>
          </cell>
          <cell r="H107">
            <v>-4966</v>
          </cell>
          <cell r="I107" t="str">
            <v>Bezpośrednie</v>
          </cell>
          <cell r="J107" t="str">
            <v>Odpady</v>
          </cell>
        </row>
        <row r="108">
          <cell r="A108" t="str">
            <v>11</v>
          </cell>
          <cell r="B108" t="str">
            <v>500 /1-11-122</v>
          </cell>
          <cell r="C108" t="str">
            <v>Prz‘dzalnia, Zu§.žr.pomocn.</v>
          </cell>
          <cell r="D108">
            <v>0</v>
          </cell>
          <cell r="E108">
            <v>0</v>
          </cell>
          <cell r="F108">
            <v>4792.8</v>
          </cell>
          <cell r="G108">
            <v>0</v>
          </cell>
          <cell r="H108">
            <v>4792.8</v>
          </cell>
          <cell r="I108" t="str">
            <v>Bezpośrednie</v>
          </cell>
          <cell r="J108" t="str">
            <v>Barwniki i środki pomocnicze</v>
          </cell>
        </row>
        <row r="109">
          <cell r="A109" t="str">
            <v>11</v>
          </cell>
          <cell r="B109" t="str">
            <v>500 /1-11-302</v>
          </cell>
          <cell r="C109" t="str">
            <v>Prz‘dzalnia, Zu§.prz.w’.-p˘’cz</v>
          </cell>
          <cell r="D109">
            <v>0</v>
          </cell>
          <cell r="E109">
            <v>0</v>
          </cell>
          <cell r="F109">
            <v>2047.28</v>
          </cell>
          <cell r="G109">
            <v>0</v>
          </cell>
          <cell r="H109">
            <v>2047.28</v>
          </cell>
          <cell r="I109" t="str">
            <v>Bezpośrednie</v>
          </cell>
          <cell r="J109" t="str">
            <v>Przędza własna</v>
          </cell>
        </row>
        <row r="110">
          <cell r="A110" t="str">
            <v>11</v>
          </cell>
          <cell r="B110" t="str">
            <v>500 /1-11-410</v>
          </cell>
          <cell r="C110" t="str">
            <v>Prz‘dzalnia, Wynagr.-osobowy f</v>
          </cell>
          <cell r="D110">
            <v>0</v>
          </cell>
          <cell r="E110">
            <v>0</v>
          </cell>
          <cell r="F110">
            <v>426593.99</v>
          </cell>
          <cell r="G110">
            <v>0</v>
          </cell>
          <cell r="H110">
            <v>426593.99</v>
          </cell>
          <cell r="I110" t="str">
            <v>Bezpośrednie</v>
          </cell>
          <cell r="J110" t="str">
            <v>Wynagrodzenia bezp. z narz.</v>
          </cell>
        </row>
        <row r="111">
          <cell r="A111" t="str">
            <v>11</v>
          </cell>
          <cell r="B111" t="str">
            <v>500 /1-11-522</v>
          </cell>
          <cell r="C111" t="str">
            <v>Prz‘dzalnia, Narzuty na p’ace</v>
          </cell>
          <cell r="D111">
            <v>0</v>
          </cell>
          <cell r="E111">
            <v>0</v>
          </cell>
          <cell r="F111">
            <v>188493.71</v>
          </cell>
          <cell r="G111">
            <v>0</v>
          </cell>
          <cell r="H111">
            <v>188493.71</v>
          </cell>
          <cell r="I111" t="str">
            <v>Bezpośrednie</v>
          </cell>
          <cell r="J111" t="str">
            <v>Wynagrodzenia bezp. z narz.</v>
          </cell>
        </row>
        <row r="112">
          <cell r="A112" t="str">
            <v>11</v>
          </cell>
          <cell r="B112" t="str">
            <v>500 /1-11-800</v>
          </cell>
          <cell r="C112" t="str">
            <v>Prz‘dzalnia, Koszty zakupu</v>
          </cell>
          <cell r="D112">
            <v>0</v>
          </cell>
          <cell r="E112">
            <v>0</v>
          </cell>
          <cell r="F112">
            <v>20695.55</v>
          </cell>
          <cell r="G112">
            <v>0</v>
          </cell>
          <cell r="H112">
            <v>20695.55</v>
          </cell>
          <cell r="I112" t="str">
            <v>Bezpośrednie</v>
          </cell>
          <cell r="J112" t="str">
            <v>Koszty zakupu</v>
          </cell>
        </row>
        <row r="113">
          <cell r="A113" t="str">
            <v>11</v>
          </cell>
          <cell r="B113" t="str">
            <v>500 /1-11-813</v>
          </cell>
          <cell r="C113" t="str">
            <v>Prz‘dzalnia, Us’ugi Farb.</v>
          </cell>
          <cell r="D113">
            <v>0</v>
          </cell>
          <cell r="E113">
            <v>0</v>
          </cell>
          <cell r="F113">
            <v>276618.83</v>
          </cell>
          <cell r="G113">
            <v>0</v>
          </cell>
          <cell r="H113">
            <v>276618.83</v>
          </cell>
          <cell r="I113" t="str">
            <v>Bezpośrednie</v>
          </cell>
          <cell r="J113" t="str">
            <v>Usługi Farbiarni</v>
          </cell>
        </row>
        <row r="114">
          <cell r="A114" t="str">
            <v>11</v>
          </cell>
          <cell r="B114" t="str">
            <v>505 /1-11-122</v>
          </cell>
          <cell r="C114" t="str">
            <v>Prz‘dzalnia, Zu§.žr.pomocn.</v>
          </cell>
          <cell r="D114">
            <v>0</v>
          </cell>
          <cell r="E114">
            <v>0</v>
          </cell>
          <cell r="F114">
            <v>3404</v>
          </cell>
          <cell r="G114">
            <v>0</v>
          </cell>
          <cell r="H114">
            <v>3404</v>
          </cell>
          <cell r="I114" t="str">
            <v>Pośrednie</v>
          </cell>
          <cell r="J114" t="str">
            <v>Pozostałe koszty</v>
          </cell>
        </row>
        <row r="115">
          <cell r="A115" t="str">
            <v>11</v>
          </cell>
          <cell r="B115" t="str">
            <v>505 /1-11-142</v>
          </cell>
          <cell r="C115" t="str">
            <v>Prz‘dzalnia, Mater.pozost.</v>
          </cell>
          <cell r="D115">
            <v>0</v>
          </cell>
          <cell r="E115">
            <v>0</v>
          </cell>
          <cell r="F115">
            <v>836.04</v>
          </cell>
          <cell r="G115">
            <v>0</v>
          </cell>
          <cell r="H115">
            <v>836.04</v>
          </cell>
          <cell r="I115" t="str">
            <v>Pośrednie</v>
          </cell>
          <cell r="J115" t="str">
            <v>Pozostałe materiały</v>
          </cell>
        </row>
        <row r="116">
          <cell r="A116" t="str">
            <v>11</v>
          </cell>
          <cell r="B116" t="str">
            <v>505 /1-11-151</v>
          </cell>
          <cell r="C116" t="str">
            <v>Prz‘dzalnia, Zu§.energ.elektr.</v>
          </cell>
          <cell r="D116">
            <v>0</v>
          </cell>
          <cell r="E116">
            <v>0</v>
          </cell>
          <cell r="F116">
            <v>242209.29</v>
          </cell>
          <cell r="G116">
            <v>0</v>
          </cell>
          <cell r="H116">
            <v>242209.29</v>
          </cell>
          <cell r="I116" t="str">
            <v>Pośrednie</v>
          </cell>
          <cell r="J116" t="str">
            <v>Energia elektryczna</v>
          </cell>
        </row>
        <row r="117">
          <cell r="A117" t="str">
            <v>11</v>
          </cell>
          <cell r="B117" t="str">
            <v>505 /1-11-800</v>
          </cell>
          <cell r="C117" t="str">
            <v>Prz‘dzalnia, Koszty zakupu.</v>
          </cell>
          <cell r="D117">
            <v>0</v>
          </cell>
          <cell r="E117">
            <v>0</v>
          </cell>
          <cell r="F117">
            <v>-81.41</v>
          </cell>
          <cell r="G117">
            <v>0</v>
          </cell>
          <cell r="H117">
            <v>-81.41</v>
          </cell>
          <cell r="I117" t="str">
            <v>Pośrednie</v>
          </cell>
          <cell r="J117" t="str">
            <v>Pozostałe koszty</v>
          </cell>
        </row>
        <row r="118">
          <cell r="A118" t="str">
            <v>11</v>
          </cell>
          <cell r="B118" t="str">
            <v>506 /1-11-010</v>
          </cell>
          <cell r="C118" t="str">
            <v>Prz‘dzalnia, Amortyz.žr.trwa’y</v>
          </cell>
          <cell r="D118">
            <v>0</v>
          </cell>
          <cell r="E118">
            <v>0</v>
          </cell>
          <cell r="F118">
            <v>344667.88</v>
          </cell>
          <cell r="G118">
            <v>0</v>
          </cell>
          <cell r="H118">
            <v>344667.88</v>
          </cell>
          <cell r="I118" t="str">
            <v>Pośrednie</v>
          </cell>
          <cell r="J118" t="str">
            <v>Amortyzacja środków trwałych</v>
          </cell>
        </row>
        <row r="119">
          <cell r="A119" t="str">
            <v>11</v>
          </cell>
          <cell r="B119" t="str">
            <v>506 /1-11-020</v>
          </cell>
          <cell r="C119" t="str">
            <v>Prz‘dzalnia, Amortyz.wart.niem</v>
          </cell>
          <cell r="D119">
            <v>0</v>
          </cell>
          <cell r="E119">
            <v>0</v>
          </cell>
          <cell r="F119">
            <v>13.41</v>
          </cell>
          <cell r="G119">
            <v>0</v>
          </cell>
          <cell r="H119">
            <v>13.41</v>
          </cell>
          <cell r="I119" t="str">
            <v>Pośrednie</v>
          </cell>
          <cell r="J119" t="str">
            <v>Pozostałe koszty</v>
          </cell>
        </row>
        <row r="120">
          <cell r="A120" t="str">
            <v>11</v>
          </cell>
          <cell r="B120" t="str">
            <v>506 /1-11-141</v>
          </cell>
          <cell r="C120" t="str">
            <v>Prz‘dzalnia, Mater.biurowe</v>
          </cell>
          <cell r="D120">
            <v>0</v>
          </cell>
          <cell r="E120">
            <v>0</v>
          </cell>
          <cell r="F120">
            <v>263.02</v>
          </cell>
          <cell r="G120">
            <v>0</v>
          </cell>
          <cell r="H120">
            <v>263.02</v>
          </cell>
          <cell r="I120" t="str">
            <v>Pośrednie</v>
          </cell>
          <cell r="J120" t="str">
            <v>Pozostałe koszty</v>
          </cell>
        </row>
        <row r="121">
          <cell r="A121" t="str">
            <v>11</v>
          </cell>
          <cell r="B121" t="str">
            <v>506 /1-11-142</v>
          </cell>
          <cell r="C121" t="str">
            <v>Prz‘dzalnia, Mater.pozost.</v>
          </cell>
          <cell r="D121">
            <v>0</v>
          </cell>
          <cell r="E121">
            <v>0</v>
          </cell>
          <cell r="F121">
            <v>55773.31</v>
          </cell>
          <cell r="G121">
            <v>0</v>
          </cell>
          <cell r="H121">
            <v>55773.31</v>
          </cell>
          <cell r="I121" t="str">
            <v>Pośrednie</v>
          </cell>
          <cell r="J121" t="str">
            <v>Pozostałe materiały</v>
          </cell>
        </row>
        <row r="122">
          <cell r="A122" t="str">
            <v>11</v>
          </cell>
          <cell r="B122" t="str">
            <v>506 /1-11-152</v>
          </cell>
          <cell r="C122" t="str">
            <v>Prz‘dzalnia, Zu§.wody</v>
          </cell>
          <cell r="D122">
            <v>0</v>
          </cell>
          <cell r="E122">
            <v>0</v>
          </cell>
          <cell r="F122">
            <v>13197.45</v>
          </cell>
          <cell r="G122">
            <v>0</v>
          </cell>
          <cell r="H122">
            <v>13197.45</v>
          </cell>
          <cell r="I122" t="str">
            <v>Pośrednie</v>
          </cell>
          <cell r="J122" t="str">
            <v>Woda-socjal.</v>
          </cell>
        </row>
        <row r="123">
          <cell r="A123" t="str">
            <v>11</v>
          </cell>
          <cell r="B123" t="str">
            <v>506 /1-11-153</v>
          </cell>
          <cell r="C123" t="str">
            <v>Prz‘dzalnia, Zu§.energ.ciepl.</v>
          </cell>
          <cell r="D123">
            <v>0</v>
          </cell>
          <cell r="E123">
            <v>0</v>
          </cell>
          <cell r="F123">
            <v>59861.02</v>
          </cell>
          <cell r="G123">
            <v>0</v>
          </cell>
          <cell r="H123">
            <v>59861.02</v>
          </cell>
          <cell r="I123" t="str">
            <v>Pośrednie</v>
          </cell>
          <cell r="J123" t="str">
            <v>Energia cieplna-ogrzew.</v>
          </cell>
        </row>
        <row r="124">
          <cell r="A124" t="str">
            <v>11</v>
          </cell>
          <cell r="B124" t="str">
            <v>506 /1-11-215</v>
          </cell>
          <cell r="C124" t="str">
            <v>Prz‘dzalnia, Us’.transp.w’.</v>
          </cell>
          <cell r="D124">
            <v>0</v>
          </cell>
          <cell r="E124">
            <v>0</v>
          </cell>
          <cell r="F124">
            <v>811.98</v>
          </cell>
          <cell r="G124">
            <v>0</v>
          </cell>
          <cell r="H124">
            <v>811.98</v>
          </cell>
          <cell r="I124" t="str">
            <v>Pośrednie</v>
          </cell>
          <cell r="J124" t="str">
            <v>Pozostałe koszty</v>
          </cell>
        </row>
        <row r="125">
          <cell r="A125" t="str">
            <v>11</v>
          </cell>
          <cell r="B125" t="str">
            <v>506 /1-11-221</v>
          </cell>
          <cell r="C125" t="str">
            <v>Prz‘dzalnia, Us’.rem.-budynki</v>
          </cell>
          <cell r="D125">
            <v>0</v>
          </cell>
          <cell r="E125">
            <v>0</v>
          </cell>
          <cell r="F125">
            <v>21188.6</v>
          </cell>
          <cell r="G125">
            <v>0</v>
          </cell>
          <cell r="H125">
            <v>21188.6</v>
          </cell>
          <cell r="I125" t="str">
            <v>Pośrednie</v>
          </cell>
          <cell r="J125" t="str">
            <v>Remonty budynków i budowli</v>
          </cell>
        </row>
        <row r="126">
          <cell r="A126" t="str">
            <v>11</v>
          </cell>
          <cell r="B126" t="str">
            <v>506 /1-11-224</v>
          </cell>
          <cell r="C126" t="str">
            <v>Prz‘dzalnia, Us’.rem.-masz.i u</v>
          </cell>
          <cell r="D126">
            <v>0</v>
          </cell>
          <cell r="E126">
            <v>0</v>
          </cell>
          <cell r="F126">
            <v>11181.44</v>
          </cell>
          <cell r="G126">
            <v>0</v>
          </cell>
          <cell r="H126">
            <v>11181.44</v>
          </cell>
          <cell r="I126" t="str">
            <v>Pośrednie</v>
          </cell>
          <cell r="J126" t="str">
            <v>Remonty maszyn i urządzeń</v>
          </cell>
        </row>
        <row r="127">
          <cell r="A127" t="str">
            <v>11</v>
          </cell>
          <cell r="B127" t="str">
            <v>506 /1-11-225</v>
          </cell>
          <cell r="C127" t="str">
            <v>Prz‘dzalnia, Us’.rem.-poz.masz</v>
          </cell>
          <cell r="D127">
            <v>0</v>
          </cell>
          <cell r="E127">
            <v>0</v>
          </cell>
          <cell r="F127">
            <v>656.6</v>
          </cell>
          <cell r="G127">
            <v>0</v>
          </cell>
          <cell r="H127">
            <v>656.6</v>
          </cell>
          <cell r="I127" t="str">
            <v>Pośrednie</v>
          </cell>
          <cell r="J127" t="str">
            <v>Remonty maszyn i urządzeń</v>
          </cell>
        </row>
        <row r="128">
          <cell r="A128" t="str">
            <v>11</v>
          </cell>
          <cell r="B128" t="str">
            <v>506 /1-11-226</v>
          </cell>
          <cell r="C128" t="str">
            <v>Prz‘dzalnia, Us’.rem.-žrodki t</v>
          </cell>
          <cell r="D128">
            <v>0</v>
          </cell>
          <cell r="E128">
            <v>0</v>
          </cell>
          <cell r="F128">
            <v>8</v>
          </cell>
          <cell r="G128">
            <v>0</v>
          </cell>
          <cell r="H128">
            <v>8</v>
          </cell>
          <cell r="I128" t="str">
            <v>Pośrednie</v>
          </cell>
          <cell r="J128" t="str">
            <v>Remonty maszyn i urządzeń</v>
          </cell>
        </row>
        <row r="129">
          <cell r="A129" t="str">
            <v>11</v>
          </cell>
          <cell r="B129" t="str">
            <v>506 /1-11-228</v>
          </cell>
          <cell r="C129" t="str">
            <v>Prz‘dzalnia, Us’.rem.-narz. i</v>
          </cell>
          <cell r="D129">
            <v>0</v>
          </cell>
          <cell r="E129">
            <v>0</v>
          </cell>
          <cell r="F129">
            <v>2297</v>
          </cell>
          <cell r="G129">
            <v>0</v>
          </cell>
          <cell r="H129">
            <v>2297</v>
          </cell>
          <cell r="I129" t="str">
            <v>Pośrednie</v>
          </cell>
          <cell r="J129" t="str">
            <v>Remonty pozostałe</v>
          </cell>
        </row>
        <row r="130">
          <cell r="A130" t="str">
            <v>11</v>
          </cell>
          <cell r="B130" t="str">
            <v>506 /1-11-229</v>
          </cell>
          <cell r="C130" t="str">
            <v>Prz‘dzalnia, Us’.rem.-pozost.</v>
          </cell>
          <cell r="D130">
            <v>0</v>
          </cell>
          <cell r="E130">
            <v>0</v>
          </cell>
          <cell r="F130">
            <v>1200</v>
          </cell>
          <cell r="G130">
            <v>0</v>
          </cell>
          <cell r="H130">
            <v>1200</v>
          </cell>
          <cell r="I130" t="str">
            <v>Pośrednie</v>
          </cell>
          <cell r="J130" t="str">
            <v>Remonty pozostałe</v>
          </cell>
        </row>
        <row r="131">
          <cell r="A131" t="str">
            <v>11</v>
          </cell>
          <cell r="B131" t="str">
            <v>506 /1-11-241</v>
          </cell>
          <cell r="C131" t="str">
            <v>Prz‘dzalnia, Us’.’†czn.-rozmow</v>
          </cell>
          <cell r="D131">
            <v>0</v>
          </cell>
          <cell r="E131">
            <v>0</v>
          </cell>
          <cell r="F131">
            <v>63.18</v>
          </cell>
          <cell r="G131">
            <v>0</v>
          </cell>
          <cell r="H131">
            <v>63.18</v>
          </cell>
          <cell r="I131" t="str">
            <v>Pośrednie</v>
          </cell>
          <cell r="J131" t="str">
            <v>Pozostałe koszty</v>
          </cell>
        </row>
        <row r="132">
          <cell r="A132" t="str">
            <v>11</v>
          </cell>
          <cell r="B132" t="str">
            <v>506 /1-11-251</v>
          </cell>
          <cell r="C132" t="str">
            <v>Prz‘dzalnia, Us’.poz.-admin.-b</v>
          </cell>
          <cell r="D132">
            <v>0</v>
          </cell>
          <cell r="E132">
            <v>0</v>
          </cell>
          <cell r="F132">
            <v>19</v>
          </cell>
          <cell r="G132">
            <v>0</v>
          </cell>
          <cell r="H132">
            <v>19</v>
          </cell>
          <cell r="I132" t="str">
            <v>Pośrednie</v>
          </cell>
          <cell r="J132" t="str">
            <v>Pozostałe koszty</v>
          </cell>
        </row>
        <row r="133">
          <cell r="A133" t="str">
            <v>11</v>
          </cell>
          <cell r="B133" t="str">
            <v>506 /1-11-254</v>
          </cell>
          <cell r="C133" t="str">
            <v>Prz‘dzalnia, Us’.poz.-komunaln</v>
          </cell>
          <cell r="D133">
            <v>0</v>
          </cell>
          <cell r="E133">
            <v>0</v>
          </cell>
          <cell r="F133">
            <v>11289.78</v>
          </cell>
          <cell r="G133">
            <v>0</v>
          </cell>
          <cell r="H133">
            <v>11289.78</v>
          </cell>
          <cell r="I133" t="str">
            <v>Pośrednie</v>
          </cell>
          <cell r="J133" t="str">
            <v>Odbiór ścieków</v>
          </cell>
        </row>
        <row r="134">
          <cell r="A134" t="str">
            <v>11</v>
          </cell>
          <cell r="B134" t="str">
            <v>506 /1-11-259</v>
          </cell>
          <cell r="C134" t="str">
            <v>Prz‘dzalnia, Us’.poz.-inne</v>
          </cell>
          <cell r="D134">
            <v>0</v>
          </cell>
          <cell r="E134">
            <v>0</v>
          </cell>
          <cell r="F134">
            <v>1645.1</v>
          </cell>
          <cell r="G134">
            <v>0</v>
          </cell>
          <cell r="H134">
            <v>1645.1</v>
          </cell>
          <cell r="I134" t="str">
            <v>Pośrednie</v>
          </cell>
          <cell r="J134" t="str">
            <v>Pozostałe koszty</v>
          </cell>
        </row>
        <row r="135">
          <cell r="A135" t="str">
            <v>11</v>
          </cell>
          <cell r="B135" t="str">
            <v>506 /1-11-261</v>
          </cell>
          <cell r="C135" t="str">
            <v>Prz‘dzalnia, Rem.w’.-budynki</v>
          </cell>
          <cell r="D135">
            <v>0</v>
          </cell>
          <cell r="E135">
            <v>0</v>
          </cell>
          <cell r="F135">
            <v>57064.11</v>
          </cell>
          <cell r="G135">
            <v>0</v>
          </cell>
          <cell r="H135">
            <v>57064.11</v>
          </cell>
          <cell r="I135" t="str">
            <v>Pośrednie</v>
          </cell>
          <cell r="J135" t="str">
            <v>Remonty budynków i budowli</v>
          </cell>
        </row>
        <row r="136">
          <cell r="A136" t="str">
            <v>11</v>
          </cell>
          <cell r="B136" t="str">
            <v>506 /1-11-262</v>
          </cell>
          <cell r="C136" t="str">
            <v>Prz‘dzalnia, Rem.w’.-budowle</v>
          </cell>
          <cell r="D136">
            <v>0</v>
          </cell>
          <cell r="E136">
            <v>0</v>
          </cell>
          <cell r="F136">
            <v>104.28</v>
          </cell>
          <cell r="G136">
            <v>0</v>
          </cell>
          <cell r="H136">
            <v>104.28</v>
          </cell>
          <cell r="I136" t="str">
            <v>Pośrednie</v>
          </cell>
          <cell r="J136" t="str">
            <v>Remonty budynków i budowli</v>
          </cell>
        </row>
        <row r="137">
          <cell r="A137" t="str">
            <v>11</v>
          </cell>
          <cell r="B137" t="str">
            <v>506 /1-11-264</v>
          </cell>
          <cell r="C137" t="str">
            <v>Prz‘dzalnia, Rem.w’.-masz.i ur</v>
          </cell>
          <cell r="D137">
            <v>0</v>
          </cell>
          <cell r="E137">
            <v>0</v>
          </cell>
          <cell r="F137">
            <v>47571.45</v>
          </cell>
          <cell r="G137">
            <v>0</v>
          </cell>
          <cell r="H137">
            <v>47571.45</v>
          </cell>
          <cell r="I137" t="str">
            <v>Pośrednie</v>
          </cell>
          <cell r="J137" t="str">
            <v>Remonty maszyn i urządzeń</v>
          </cell>
        </row>
        <row r="138">
          <cell r="A138" t="str">
            <v>11</v>
          </cell>
          <cell r="B138" t="str">
            <v>506 /1-11-265</v>
          </cell>
          <cell r="C138" t="str">
            <v>Prz‘dzalnia, Rem w’.-poz.masz.</v>
          </cell>
          <cell r="D138">
            <v>0</v>
          </cell>
          <cell r="E138">
            <v>0</v>
          </cell>
          <cell r="F138">
            <v>9807.7</v>
          </cell>
          <cell r="G138">
            <v>0</v>
          </cell>
          <cell r="H138">
            <v>9807.7</v>
          </cell>
          <cell r="I138" t="str">
            <v>Pośrednie</v>
          </cell>
          <cell r="J138" t="str">
            <v>Remonty maszyn i urządzeń</v>
          </cell>
        </row>
        <row r="139">
          <cell r="A139" t="str">
            <v>11</v>
          </cell>
          <cell r="B139" t="str">
            <v>506 /1-11-266</v>
          </cell>
          <cell r="C139" t="str">
            <v>Prz‘dzalnia, Rem.w’.-žrodki tr</v>
          </cell>
          <cell r="D139">
            <v>0</v>
          </cell>
          <cell r="E139">
            <v>0</v>
          </cell>
          <cell r="F139">
            <v>413.52</v>
          </cell>
          <cell r="G139">
            <v>0</v>
          </cell>
          <cell r="H139">
            <v>413.52</v>
          </cell>
          <cell r="I139" t="str">
            <v>Pośrednie</v>
          </cell>
          <cell r="J139" t="str">
            <v>Remonty maszyn i urządzeń</v>
          </cell>
        </row>
        <row r="140">
          <cell r="A140" t="str">
            <v>11</v>
          </cell>
          <cell r="B140" t="str">
            <v>506 /1-11-267</v>
          </cell>
          <cell r="C140" t="str">
            <v>Prz‘dzalnia, Rem.w’.-poj.mecha</v>
          </cell>
          <cell r="D140">
            <v>0</v>
          </cell>
          <cell r="E140">
            <v>0</v>
          </cell>
          <cell r="F140">
            <v>357.96</v>
          </cell>
          <cell r="G140">
            <v>0</v>
          </cell>
          <cell r="H140">
            <v>357.96</v>
          </cell>
          <cell r="I140" t="str">
            <v>Pośrednie</v>
          </cell>
          <cell r="J140" t="str">
            <v>Remonty pozostałe</v>
          </cell>
        </row>
        <row r="141">
          <cell r="A141" t="str">
            <v>11</v>
          </cell>
          <cell r="B141" t="str">
            <v>506 /1-11-268</v>
          </cell>
          <cell r="C141" t="str">
            <v>Prz‘dzalnia, Rem.w’.-narz.i pr</v>
          </cell>
          <cell r="D141">
            <v>0</v>
          </cell>
          <cell r="E141">
            <v>0</v>
          </cell>
          <cell r="F141">
            <v>6371.25</v>
          </cell>
          <cell r="G141">
            <v>0</v>
          </cell>
          <cell r="H141">
            <v>6371.25</v>
          </cell>
          <cell r="I141" t="str">
            <v>Pośrednie</v>
          </cell>
          <cell r="J141" t="str">
            <v>Remonty pozostałe</v>
          </cell>
        </row>
        <row r="142">
          <cell r="A142" t="str">
            <v>11</v>
          </cell>
          <cell r="B142" t="str">
            <v>506 /1-11-311</v>
          </cell>
          <cell r="C142" t="str">
            <v>Prz‘dzalnia, Podatek od nieruc</v>
          </cell>
          <cell r="D142">
            <v>0</v>
          </cell>
          <cell r="E142">
            <v>0</v>
          </cell>
          <cell r="F142">
            <v>79231.05</v>
          </cell>
          <cell r="G142">
            <v>0</v>
          </cell>
          <cell r="H142">
            <v>79231.05</v>
          </cell>
          <cell r="I142" t="str">
            <v>Pośrednie</v>
          </cell>
          <cell r="J142" t="str">
            <v>Podatek od nieruchomości</v>
          </cell>
        </row>
        <row r="143">
          <cell r="A143" t="str">
            <v>11</v>
          </cell>
          <cell r="B143" t="str">
            <v>506 /1-11-312</v>
          </cell>
          <cell r="C143" t="str">
            <v>Prz‘dzalnia, Podatek gruntowy</v>
          </cell>
          <cell r="D143">
            <v>0</v>
          </cell>
          <cell r="E143">
            <v>0</v>
          </cell>
          <cell r="F143">
            <v>1994.53</v>
          </cell>
          <cell r="G143">
            <v>0</v>
          </cell>
          <cell r="H143">
            <v>1994.53</v>
          </cell>
          <cell r="I143" t="str">
            <v>Pośrednie</v>
          </cell>
          <cell r="J143" t="str">
            <v>Pozostałe koszty</v>
          </cell>
        </row>
        <row r="144">
          <cell r="A144" t="str">
            <v>11</v>
          </cell>
          <cell r="B144" t="str">
            <v>506 /1-11-322</v>
          </cell>
          <cell r="C144" t="str">
            <v>Prz‘dzalnia, Op’aty pozosta’e</v>
          </cell>
          <cell r="D144">
            <v>0</v>
          </cell>
          <cell r="E144">
            <v>0</v>
          </cell>
          <cell r="F144">
            <v>215.29</v>
          </cell>
          <cell r="G144">
            <v>0</v>
          </cell>
          <cell r="H144">
            <v>215.29</v>
          </cell>
          <cell r="I144" t="str">
            <v>Pośrednie</v>
          </cell>
          <cell r="J144" t="str">
            <v>Pozostałe koszty</v>
          </cell>
        </row>
        <row r="145">
          <cell r="A145" t="str">
            <v>11</v>
          </cell>
          <cell r="B145" t="str">
            <v>506 /1-11-410</v>
          </cell>
          <cell r="C145" t="str">
            <v>Prz‘dzalnia, Wynagr.-osobowy f</v>
          </cell>
          <cell r="D145">
            <v>0</v>
          </cell>
          <cell r="E145">
            <v>0</v>
          </cell>
          <cell r="F145">
            <v>192435.08</v>
          </cell>
          <cell r="G145">
            <v>0</v>
          </cell>
          <cell r="H145">
            <v>192435.08</v>
          </cell>
          <cell r="I145" t="str">
            <v>Pośrednie</v>
          </cell>
          <cell r="J145" t="str">
            <v>Wynagrodzenia pośr. z narz.</v>
          </cell>
        </row>
        <row r="146">
          <cell r="A146" t="str">
            <v>11</v>
          </cell>
          <cell r="B146" t="str">
            <v>506 /1-11-420</v>
          </cell>
          <cell r="C146" t="str">
            <v>Prz‘dzalnia, Wynagr.-bezosob.f</v>
          </cell>
          <cell r="D146">
            <v>0</v>
          </cell>
          <cell r="E146">
            <v>0</v>
          </cell>
          <cell r="F146">
            <v>1321</v>
          </cell>
          <cell r="G146">
            <v>0</v>
          </cell>
          <cell r="H146">
            <v>1321</v>
          </cell>
          <cell r="I146" t="str">
            <v>Pośrednie</v>
          </cell>
          <cell r="J146" t="str">
            <v>Pozostałe świad. na rzecz prac.</v>
          </cell>
        </row>
        <row r="147">
          <cell r="A147" t="str">
            <v>11</v>
          </cell>
          <cell r="B147" t="str">
            <v>506 /1-11-511</v>
          </cell>
          <cell r="C147" t="str">
            <v>Prz‘dzalnia, w.na rz.prac.-BH</v>
          </cell>
          <cell r="D147">
            <v>0</v>
          </cell>
          <cell r="E147">
            <v>0</v>
          </cell>
          <cell r="F147">
            <v>15782.98</v>
          </cell>
          <cell r="G147">
            <v>0</v>
          </cell>
          <cell r="H147">
            <v>15782.98</v>
          </cell>
          <cell r="I147" t="str">
            <v>Pośrednie</v>
          </cell>
          <cell r="J147" t="str">
            <v>Pozostałe świad. na rzecz prac.</v>
          </cell>
        </row>
        <row r="148">
          <cell r="A148" t="str">
            <v>11</v>
          </cell>
          <cell r="B148" t="str">
            <v>506 /1-11-521</v>
          </cell>
          <cell r="C148" t="str">
            <v>Prz‘dzalnia, w.na rz.prac.-na</v>
          </cell>
          <cell r="D148">
            <v>0</v>
          </cell>
          <cell r="E148">
            <v>0</v>
          </cell>
          <cell r="F148">
            <v>34663.59</v>
          </cell>
          <cell r="G148">
            <v>0</v>
          </cell>
          <cell r="H148">
            <v>34663.59</v>
          </cell>
          <cell r="I148" t="str">
            <v>Pośrednie</v>
          </cell>
          <cell r="J148" t="str">
            <v>Pozostałe świad. na rzecz prac.</v>
          </cell>
        </row>
        <row r="149">
          <cell r="A149" t="str">
            <v>11</v>
          </cell>
          <cell r="B149" t="str">
            <v>506 /1-11-522</v>
          </cell>
          <cell r="C149" t="str">
            <v>Prz‘dzalnia, w.na rz.prac.-na</v>
          </cell>
          <cell r="D149">
            <v>0</v>
          </cell>
          <cell r="E149">
            <v>0</v>
          </cell>
          <cell r="F149">
            <v>85003.8</v>
          </cell>
          <cell r="G149">
            <v>0</v>
          </cell>
          <cell r="H149">
            <v>85003.8</v>
          </cell>
          <cell r="I149" t="str">
            <v>Pośrednie</v>
          </cell>
          <cell r="J149" t="str">
            <v>Wynagrodzenia pośr. z narz.</v>
          </cell>
        </row>
        <row r="150">
          <cell r="A150" t="str">
            <v>11</v>
          </cell>
          <cell r="B150" t="str">
            <v>506 /1-11-531</v>
          </cell>
          <cell r="C150" t="str">
            <v>Prz‘dzalnia, w.na rz.prac.-sz</v>
          </cell>
          <cell r="D150">
            <v>0</v>
          </cell>
          <cell r="E150">
            <v>0</v>
          </cell>
          <cell r="F150">
            <v>2259</v>
          </cell>
          <cell r="G150">
            <v>0</v>
          </cell>
          <cell r="H150">
            <v>2259</v>
          </cell>
          <cell r="I150" t="str">
            <v>Pośrednie</v>
          </cell>
          <cell r="J150" t="str">
            <v>Pozostałe świad. na rzecz prac.</v>
          </cell>
        </row>
        <row r="151">
          <cell r="A151" t="str">
            <v>11</v>
          </cell>
          <cell r="B151" t="str">
            <v>506 /1-11-532</v>
          </cell>
          <cell r="C151" t="str">
            <v>Prz‘dzalnia, Sw.na rz.prac.-in</v>
          </cell>
          <cell r="D151">
            <v>0</v>
          </cell>
          <cell r="E151">
            <v>0</v>
          </cell>
          <cell r="F151">
            <v>7274.44</v>
          </cell>
          <cell r="G151">
            <v>0</v>
          </cell>
          <cell r="H151">
            <v>7274.44</v>
          </cell>
          <cell r="I151" t="str">
            <v>Pośrednie</v>
          </cell>
          <cell r="J151" t="str">
            <v>Pozostałe świad. na rzecz prac.</v>
          </cell>
        </row>
        <row r="152">
          <cell r="A152" t="str">
            <v>11</v>
          </cell>
          <cell r="B152" t="str">
            <v>506 /1-11-800</v>
          </cell>
          <cell r="C152" t="str">
            <v>Prz‘dzalnia, Koszty zakupu.</v>
          </cell>
          <cell r="D152">
            <v>0</v>
          </cell>
          <cell r="E152">
            <v>0</v>
          </cell>
          <cell r="F152">
            <v>1705.15</v>
          </cell>
          <cell r="G152">
            <v>0</v>
          </cell>
          <cell r="H152">
            <v>1705.15</v>
          </cell>
          <cell r="I152" t="str">
            <v>Pośrednie</v>
          </cell>
          <cell r="J152" t="str">
            <v>Pozostałe koszty</v>
          </cell>
        </row>
        <row r="153">
          <cell r="A153" t="str">
            <v>12</v>
          </cell>
          <cell r="B153" t="str">
            <v>500 /1-12-000</v>
          </cell>
          <cell r="C153" t="str">
            <v>Skr‘calnia, Roboty w toku</v>
          </cell>
          <cell r="D153">
            <v>9403.61</v>
          </cell>
          <cell r="E153">
            <v>0</v>
          </cell>
          <cell r="F153">
            <v>23882.42</v>
          </cell>
          <cell r="G153">
            <v>0</v>
          </cell>
          <cell r="H153">
            <v>-14478.809999999998</v>
          </cell>
          <cell r="I153" t="str">
            <v>Bezpośrednie</v>
          </cell>
          <cell r="J153" t="str">
            <v>Produkcja w toku</v>
          </cell>
        </row>
        <row r="154">
          <cell r="A154" t="str">
            <v>12</v>
          </cell>
          <cell r="B154" t="str">
            <v>500 /1-12-112</v>
          </cell>
          <cell r="C154" t="str">
            <v>Skr‘calnia, Zu§.prz‘dzy</v>
          </cell>
          <cell r="D154">
            <v>0</v>
          </cell>
          <cell r="E154">
            <v>0</v>
          </cell>
          <cell r="F154">
            <v>23460.06</v>
          </cell>
          <cell r="G154">
            <v>0</v>
          </cell>
          <cell r="H154">
            <v>23460.06</v>
          </cell>
          <cell r="I154" t="str">
            <v>Bezpośrednie</v>
          </cell>
          <cell r="J154" t="str">
            <v>Przędza z zakupu</v>
          </cell>
        </row>
        <row r="155">
          <cell r="A155" t="str">
            <v>12</v>
          </cell>
          <cell r="B155" t="str">
            <v>500 /1-12-113</v>
          </cell>
          <cell r="C155" t="str">
            <v>Skr‘calnia, Odpady</v>
          </cell>
          <cell r="D155">
            <v>0</v>
          </cell>
          <cell r="E155">
            <v>0</v>
          </cell>
          <cell r="F155">
            <v>-299.42</v>
          </cell>
          <cell r="G155">
            <v>0</v>
          </cell>
          <cell r="H155">
            <v>-299.42</v>
          </cell>
          <cell r="I155" t="str">
            <v>Bezpośrednie</v>
          </cell>
          <cell r="J155" t="str">
            <v>Odpady</v>
          </cell>
        </row>
        <row r="156">
          <cell r="A156" t="str">
            <v>12</v>
          </cell>
          <cell r="B156" t="str">
            <v>500 /1-12-122</v>
          </cell>
          <cell r="C156" t="str">
            <v>Skr‘calnia, Zu§.žr.pomocn.</v>
          </cell>
          <cell r="D156">
            <v>0</v>
          </cell>
          <cell r="E156">
            <v>0</v>
          </cell>
          <cell r="F156">
            <v>746</v>
          </cell>
          <cell r="G156">
            <v>0</v>
          </cell>
          <cell r="H156">
            <v>746</v>
          </cell>
          <cell r="I156" t="str">
            <v>Bezpośrednie</v>
          </cell>
          <cell r="J156" t="str">
            <v>Barwniki i środki pomocnicze</v>
          </cell>
        </row>
        <row r="157">
          <cell r="A157" t="str">
            <v>12</v>
          </cell>
          <cell r="B157" t="str">
            <v>500 /1-12-301</v>
          </cell>
          <cell r="C157" t="str">
            <v>Skr‘calnia, Zu§.prz.w’.-zgrz.</v>
          </cell>
          <cell r="D157">
            <v>0</v>
          </cell>
          <cell r="E157">
            <v>0</v>
          </cell>
          <cell r="F157">
            <v>31623.52</v>
          </cell>
          <cell r="G157">
            <v>0</v>
          </cell>
          <cell r="H157">
            <v>31623.52</v>
          </cell>
          <cell r="I157" t="str">
            <v>Bezpośrednie</v>
          </cell>
          <cell r="J157" t="str">
            <v>Przędza własna</v>
          </cell>
        </row>
        <row r="158">
          <cell r="A158" t="str">
            <v>12</v>
          </cell>
          <cell r="B158" t="str">
            <v>500 /1-12-302</v>
          </cell>
          <cell r="C158" t="str">
            <v>Skr‘calnia, Zu§.prz.w’.-p˘’cz.</v>
          </cell>
          <cell r="D158">
            <v>0</v>
          </cell>
          <cell r="E158">
            <v>0</v>
          </cell>
          <cell r="F158">
            <v>52677.08</v>
          </cell>
          <cell r="G158">
            <v>0</v>
          </cell>
          <cell r="H158">
            <v>52677.08</v>
          </cell>
          <cell r="I158" t="str">
            <v>Bezpośrednie</v>
          </cell>
          <cell r="J158" t="str">
            <v>Przędza własna</v>
          </cell>
        </row>
        <row r="159">
          <cell r="A159" t="str">
            <v>12</v>
          </cell>
          <cell r="B159" t="str">
            <v>500 /1-12-303</v>
          </cell>
          <cell r="C159" t="str">
            <v>Skr‘calnia, Zu§.prz.w’.-baw.</v>
          </cell>
          <cell r="D159">
            <v>0</v>
          </cell>
          <cell r="E159">
            <v>0</v>
          </cell>
          <cell r="F159">
            <v>18554.23</v>
          </cell>
          <cell r="G159">
            <v>0</v>
          </cell>
          <cell r="H159">
            <v>18554.23</v>
          </cell>
          <cell r="I159" t="str">
            <v>Bezpośrednie</v>
          </cell>
          <cell r="J159" t="str">
            <v>Przędza własna</v>
          </cell>
        </row>
        <row r="160">
          <cell r="A160" t="str">
            <v>12</v>
          </cell>
          <cell r="B160" t="str">
            <v>500 /1-12-410</v>
          </cell>
          <cell r="C160" t="str">
            <v>Skr‘calnia, Wynagr.-osobowy f.</v>
          </cell>
          <cell r="D160">
            <v>0</v>
          </cell>
          <cell r="E160">
            <v>0</v>
          </cell>
          <cell r="F160">
            <v>170489.88</v>
          </cell>
          <cell r="G160">
            <v>1297.06</v>
          </cell>
          <cell r="H160">
            <v>169192.82</v>
          </cell>
          <cell r="I160" t="str">
            <v>Bezpośrednie</v>
          </cell>
          <cell r="J160" t="str">
            <v>Wynagrodzenia bezp. z narz.</v>
          </cell>
        </row>
        <row r="161">
          <cell r="A161" t="str">
            <v>12</v>
          </cell>
          <cell r="B161" t="str">
            <v>500 /1-12-522</v>
          </cell>
          <cell r="C161" t="str">
            <v>Skr‘calnia, Narzuty na p’ace</v>
          </cell>
          <cell r="D161">
            <v>0</v>
          </cell>
          <cell r="E161">
            <v>0</v>
          </cell>
          <cell r="F161">
            <v>75210.69</v>
          </cell>
          <cell r="G161">
            <v>628.45</v>
          </cell>
          <cell r="H161">
            <v>74582.24</v>
          </cell>
          <cell r="I161" t="str">
            <v>Bezpośrednie</v>
          </cell>
          <cell r="J161" t="str">
            <v>Wynagrodzenia bezp. z narz.</v>
          </cell>
        </row>
        <row r="162">
          <cell r="A162" t="str">
            <v>12</v>
          </cell>
          <cell r="B162" t="str">
            <v>500 /1-12-800</v>
          </cell>
          <cell r="C162" t="str">
            <v>Skr‘calnia, koszty zakupu</v>
          </cell>
          <cell r="D162">
            <v>0</v>
          </cell>
          <cell r="E162">
            <v>0</v>
          </cell>
          <cell r="F162">
            <v>191.9</v>
          </cell>
          <cell r="G162">
            <v>0</v>
          </cell>
          <cell r="H162">
            <v>191.9</v>
          </cell>
          <cell r="I162" t="str">
            <v>Bezpośrednie</v>
          </cell>
          <cell r="J162" t="str">
            <v>Koszty zakupu</v>
          </cell>
        </row>
        <row r="163">
          <cell r="A163" t="str">
            <v>12</v>
          </cell>
          <cell r="B163" t="str">
            <v>505 /1-12-142</v>
          </cell>
          <cell r="C163" t="str">
            <v>Skr‘calnia, Mater.pozost.</v>
          </cell>
          <cell r="D163">
            <v>0</v>
          </cell>
          <cell r="E163">
            <v>0</v>
          </cell>
          <cell r="F163">
            <v>1049.61</v>
          </cell>
          <cell r="G163">
            <v>0</v>
          </cell>
          <cell r="H163">
            <v>1049.61</v>
          </cell>
          <cell r="I163" t="str">
            <v>Pośrednie</v>
          </cell>
          <cell r="J163" t="str">
            <v>Pozostałe materiały</v>
          </cell>
        </row>
        <row r="164">
          <cell r="A164" t="str">
            <v>12</v>
          </cell>
          <cell r="B164" t="str">
            <v>505 /1-12-151</v>
          </cell>
          <cell r="C164" t="str">
            <v>Skr‘calnia, Zu§.energ.elektr.</v>
          </cell>
          <cell r="D164">
            <v>0</v>
          </cell>
          <cell r="E164">
            <v>0</v>
          </cell>
          <cell r="F164">
            <v>12254.72</v>
          </cell>
          <cell r="G164">
            <v>0</v>
          </cell>
          <cell r="H164">
            <v>12254.72</v>
          </cell>
          <cell r="I164" t="str">
            <v>Pośrednie</v>
          </cell>
          <cell r="J164" t="str">
            <v>Energia elektryczna</v>
          </cell>
        </row>
        <row r="165">
          <cell r="A165" t="str">
            <v>12</v>
          </cell>
          <cell r="B165" t="str">
            <v>505 /1-12-800</v>
          </cell>
          <cell r="C165" t="str">
            <v>Skr‘calnia, Koszty zakupu.</v>
          </cell>
          <cell r="D165">
            <v>0</v>
          </cell>
          <cell r="E165">
            <v>0</v>
          </cell>
          <cell r="F165">
            <v>-36.28</v>
          </cell>
          <cell r="G165">
            <v>0</v>
          </cell>
          <cell r="H165">
            <v>-36.28</v>
          </cell>
          <cell r="I165" t="str">
            <v>Pośrednie</v>
          </cell>
          <cell r="J165" t="str">
            <v>Pozostałe koszty</v>
          </cell>
        </row>
        <row r="166">
          <cell r="A166" t="str">
            <v>12</v>
          </cell>
          <cell r="B166" t="str">
            <v>506 /1-12-010</v>
          </cell>
          <cell r="C166" t="str">
            <v>Skr‘calnia, Amortyz.žr.trwa’yc</v>
          </cell>
          <cell r="D166">
            <v>0</v>
          </cell>
          <cell r="E166">
            <v>0</v>
          </cell>
          <cell r="F166">
            <v>18530.64</v>
          </cell>
          <cell r="G166">
            <v>0</v>
          </cell>
          <cell r="H166">
            <v>18530.64</v>
          </cell>
          <cell r="I166" t="str">
            <v>Pośrednie</v>
          </cell>
          <cell r="J166" t="str">
            <v>Amortyzacja środków trwałych</v>
          </cell>
        </row>
        <row r="167">
          <cell r="A167" t="str">
            <v>12</v>
          </cell>
          <cell r="B167" t="str">
            <v>506 /1-12-142</v>
          </cell>
          <cell r="C167" t="str">
            <v>Skr‘calnia, Mater.pozost.</v>
          </cell>
          <cell r="D167">
            <v>0</v>
          </cell>
          <cell r="E167">
            <v>0</v>
          </cell>
          <cell r="F167">
            <v>16024.83</v>
          </cell>
          <cell r="G167">
            <v>0</v>
          </cell>
          <cell r="H167">
            <v>16024.83</v>
          </cell>
          <cell r="I167" t="str">
            <v>Pośrednie</v>
          </cell>
          <cell r="J167" t="str">
            <v>Pozostałe materiały</v>
          </cell>
        </row>
        <row r="168">
          <cell r="A168" t="str">
            <v>12</v>
          </cell>
          <cell r="B168" t="str">
            <v>506 /1-12-152</v>
          </cell>
          <cell r="C168" t="str">
            <v>Skr‘calnia, Zu§.wody</v>
          </cell>
          <cell r="D168">
            <v>0</v>
          </cell>
          <cell r="E168">
            <v>0</v>
          </cell>
          <cell r="F168">
            <v>2181.2</v>
          </cell>
          <cell r="G168">
            <v>0</v>
          </cell>
          <cell r="H168">
            <v>2181.2</v>
          </cell>
          <cell r="I168" t="str">
            <v>Pośrednie</v>
          </cell>
          <cell r="J168" t="str">
            <v>Woda-socjal.</v>
          </cell>
        </row>
        <row r="169">
          <cell r="A169" t="str">
            <v>12</v>
          </cell>
          <cell r="B169" t="str">
            <v>506 /1-12-153</v>
          </cell>
          <cell r="C169" t="str">
            <v>Skr‘calnia, Zu§.energ.ciepl.</v>
          </cell>
          <cell r="D169">
            <v>0</v>
          </cell>
          <cell r="E169">
            <v>0</v>
          </cell>
          <cell r="F169">
            <v>21615.31</v>
          </cell>
          <cell r="G169">
            <v>0</v>
          </cell>
          <cell r="H169">
            <v>21615.31</v>
          </cell>
          <cell r="I169" t="str">
            <v>Pośrednie</v>
          </cell>
          <cell r="J169" t="str">
            <v>Energia cieplna-ogrzew.</v>
          </cell>
        </row>
        <row r="170">
          <cell r="A170" t="str">
            <v>12</v>
          </cell>
          <cell r="B170" t="str">
            <v>506 /1-12-221</v>
          </cell>
          <cell r="C170" t="str">
            <v>Skr‘calnia, Us’.rem.-budynki</v>
          </cell>
          <cell r="D170">
            <v>0</v>
          </cell>
          <cell r="E170">
            <v>0</v>
          </cell>
          <cell r="F170">
            <v>80.88</v>
          </cell>
          <cell r="G170">
            <v>0</v>
          </cell>
          <cell r="H170">
            <v>80.88</v>
          </cell>
          <cell r="I170" t="str">
            <v>Pośrednie</v>
          </cell>
          <cell r="J170" t="str">
            <v>Remonty budynków i budowli</v>
          </cell>
        </row>
        <row r="171">
          <cell r="A171" t="str">
            <v>12</v>
          </cell>
          <cell r="B171" t="str">
            <v>506 /1-12-254</v>
          </cell>
          <cell r="C171" t="str">
            <v>Skr‘calnia, Us’.poz.-komunalne</v>
          </cell>
          <cell r="D171">
            <v>0</v>
          </cell>
          <cell r="E171">
            <v>0</v>
          </cell>
          <cell r="F171">
            <v>1737.14</v>
          </cell>
          <cell r="G171">
            <v>0</v>
          </cell>
          <cell r="H171">
            <v>1737.14</v>
          </cell>
          <cell r="I171" t="str">
            <v>Pośrednie</v>
          </cell>
          <cell r="J171" t="str">
            <v>Odbiór ścieków</v>
          </cell>
        </row>
        <row r="172">
          <cell r="A172" t="str">
            <v>12</v>
          </cell>
          <cell r="B172" t="str">
            <v>506 /1-12-259</v>
          </cell>
          <cell r="C172" t="str">
            <v>Skr‘calnia, Us’.poz.-inne</v>
          </cell>
          <cell r="D172">
            <v>0</v>
          </cell>
          <cell r="E172">
            <v>0</v>
          </cell>
          <cell r="F172">
            <v>300</v>
          </cell>
          <cell r="G172">
            <v>0</v>
          </cell>
          <cell r="H172">
            <v>300</v>
          </cell>
          <cell r="I172" t="str">
            <v>Pośrednie</v>
          </cell>
          <cell r="J172" t="str">
            <v>Pozostałe koszty</v>
          </cell>
        </row>
        <row r="173">
          <cell r="A173" t="str">
            <v>12</v>
          </cell>
          <cell r="B173" t="str">
            <v>506 /1-12-261</v>
          </cell>
          <cell r="C173" t="str">
            <v>Skr‘calnia, Rem.w’.-budynki</v>
          </cell>
          <cell r="D173">
            <v>0</v>
          </cell>
          <cell r="E173">
            <v>0</v>
          </cell>
          <cell r="F173">
            <v>3859.67</v>
          </cell>
          <cell r="G173">
            <v>0</v>
          </cell>
          <cell r="H173">
            <v>3859.67</v>
          </cell>
          <cell r="I173" t="str">
            <v>Pośrednie</v>
          </cell>
          <cell r="J173" t="str">
            <v>Remonty budynków i budowli</v>
          </cell>
        </row>
        <row r="174">
          <cell r="A174" t="str">
            <v>12</v>
          </cell>
          <cell r="B174" t="str">
            <v>506 /1-12-264</v>
          </cell>
          <cell r="C174" t="str">
            <v>Skr‘calnia, Rem.w’.-masz.i urz</v>
          </cell>
          <cell r="D174">
            <v>0</v>
          </cell>
          <cell r="E174">
            <v>0</v>
          </cell>
          <cell r="F174">
            <v>7539.09</v>
          </cell>
          <cell r="G174">
            <v>0</v>
          </cell>
          <cell r="H174">
            <v>7539.09</v>
          </cell>
          <cell r="I174" t="str">
            <v>Pośrednie</v>
          </cell>
          <cell r="J174" t="str">
            <v>Remonty maszyn i urządzeń</v>
          </cell>
        </row>
        <row r="175">
          <cell r="A175" t="str">
            <v>12</v>
          </cell>
          <cell r="B175" t="str">
            <v>506 /1-12-311</v>
          </cell>
          <cell r="C175" t="str">
            <v>Skr‘calnia, Podatek od nieruch</v>
          </cell>
          <cell r="D175">
            <v>0</v>
          </cell>
          <cell r="E175">
            <v>0</v>
          </cell>
          <cell r="F175">
            <v>4972.5</v>
          </cell>
          <cell r="G175">
            <v>0</v>
          </cell>
          <cell r="H175">
            <v>4972.5</v>
          </cell>
          <cell r="I175" t="str">
            <v>Pośrednie</v>
          </cell>
          <cell r="J175" t="str">
            <v>Podatek od nieruchomości</v>
          </cell>
        </row>
        <row r="176">
          <cell r="A176" t="str">
            <v>12</v>
          </cell>
          <cell r="B176" t="str">
            <v>506 /1-12-312</v>
          </cell>
          <cell r="C176" t="str">
            <v>Skr‘calnia, Podatek gruntowy</v>
          </cell>
          <cell r="D176">
            <v>0</v>
          </cell>
          <cell r="E176">
            <v>0</v>
          </cell>
          <cell r="F176">
            <v>125.13</v>
          </cell>
          <cell r="G176">
            <v>0</v>
          </cell>
          <cell r="H176">
            <v>125.13</v>
          </cell>
          <cell r="I176" t="str">
            <v>Pośrednie</v>
          </cell>
          <cell r="J176" t="str">
            <v>Pozostałe koszty</v>
          </cell>
        </row>
        <row r="177">
          <cell r="A177" t="str">
            <v>12</v>
          </cell>
          <cell r="B177" t="str">
            <v>506 /1-12-410</v>
          </cell>
          <cell r="C177" t="str">
            <v>Skr‘calnia, Wynagr.-osobowy f.</v>
          </cell>
          <cell r="D177">
            <v>0</v>
          </cell>
          <cell r="E177">
            <v>0</v>
          </cell>
          <cell r="F177">
            <v>72720.38</v>
          </cell>
          <cell r="G177">
            <v>0</v>
          </cell>
          <cell r="H177">
            <v>72720.38</v>
          </cell>
          <cell r="I177" t="str">
            <v>Pośrednie</v>
          </cell>
          <cell r="J177" t="str">
            <v>Wynagrodzenia pośr. z narz.</v>
          </cell>
        </row>
        <row r="178">
          <cell r="A178" t="str">
            <v>12</v>
          </cell>
          <cell r="B178" t="str">
            <v>506 /1-12-420</v>
          </cell>
          <cell r="C178" t="str">
            <v>Skr‘calnia, Wynagr.-bezosob.f.</v>
          </cell>
          <cell r="D178">
            <v>0</v>
          </cell>
          <cell r="E178">
            <v>0</v>
          </cell>
          <cell r="F178">
            <v>1051</v>
          </cell>
          <cell r="G178">
            <v>0</v>
          </cell>
          <cell r="H178">
            <v>1051</v>
          </cell>
          <cell r="I178" t="str">
            <v>Pośrednie</v>
          </cell>
          <cell r="J178" t="str">
            <v>Pozostałe świad. na rzecz prac.</v>
          </cell>
        </row>
        <row r="179">
          <cell r="A179" t="str">
            <v>12</v>
          </cell>
          <cell r="B179" t="str">
            <v>506 /1-12-511</v>
          </cell>
          <cell r="C179" t="str">
            <v>Skr‘calnia, w.na rz.prac.-BHP</v>
          </cell>
          <cell r="D179">
            <v>0</v>
          </cell>
          <cell r="E179">
            <v>0</v>
          </cell>
          <cell r="F179">
            <v>4703.47</v>
          </cell>
          <cell r="G179">
            <v>0</v>
          </cell>
          <cell r="H179">
            <v>4703.47</v>
          </cell>
          <cell r="I179" t="str">
            <v>Pośrednie</v>
          </cell>
          <cell r="J179" t="str">
            <v>Pozostałe świad. na rzecz prac.</v>
          </cell>
        </row>
        <row r="180">
          <cell r="A180" t="str">
            <v>12</v>
          </cell>
          <cell r="B180" t="str">
            <v>506 /1-12-521</v>
          </cell>
          <cell r="C180" t="str">
            <v>Skr‘calnia, w.na rz.prac.-nal</v>
          </cell>
          <cell r="D180">
            <v>0</v>
          </cell>
          <cell r="E180">
            <v>0</v>
          </cell>
          <cell r="F180">
            <v>11498.85</v>
          </cell>
          <cell r="G180">
            <v>0</v>
          </cell>
          <cell r="H180">
            <v>11498.85</v>
          </cell>
          <cell r="I180" t="str">
            <v>Pośrednie</v>
          </cell>
          <cell r="J180" t="str">
            <v>Pozostałe świad. na rzecz prac.</v>
          </cell>
        </row>
        <row r="181">
          <cell r="A181" t="str">
            <v>12</v>
          </cell>
          <cell r="B181" t="str">
            <v>506 /1-12-522</v>
          </cell>
          <cell r="C181" t="str">
            <v>Skr‘calnia, w.na rz.prac.-nar</v>
          </cell>
          <cell r="D181">
            <v>0</v>
          </cell>
          <cell r="E181">
            <v>0</v>
          </cell>
          <cell r="F181">
            <v>32108.14</v>
          </cell>
          <cell r="G181">
            <v>0</v>
          </cell>
          <cell r="H181">
            <v>32108.14</v>
          </cell>
          <cell r="I181" t="str">
            <v>Pośrednie</v>
          </cell>
          <cell r="J181" t="str">
            <v>Wynagrodzenia pośr. z narz.</v>
          </cell>
        </row>
        <row r="182">
          <cell r="A182" t="str">
            <v>12</v>
          </cell>
          <cell r="B182" t="str">
            <v>506 /1-12-532</v>
          </cell>
          <cell r="C182" t="str">
            <v>Skr‘calnia, w.na rz,prac.-inn</v>
          </cell>
          <cell r="D182">
            <v>0</v>
          </cell>
          <cell r="E182">
            <v>0</v>
          </cell>
          <cell r="F182">
            <v>144.5</v>
          </cell>
          <cell r="G182">
            <v>0</v>
          </cell>
          <cell r="H182">
            <v>144.5</v>
          </cell>
          <cell r="I182" t="str">
            <v>Pośrednie</v>
          </cell>
          <cell r="J182" t="str">
            <v>Pozostałe świad. na rzecz prac.</v>
          </cell>
        </row>
        <row r="183">
          <cell r="A183" t="str">
            <v>12</v>
          </cell>
          <cell r="B183" t="str">
            <v>506 /1-12-800</v>
          </cell>
          <cell r="C183" t="str">
            <v>Skr‘calnia, Koszty zakupu.</v>
          </cell>
          <cell r="D183">
            <v>0</v>
          </cell>
          <cell r="E183">
            <v>0</v>
          </cell>
          <cell r="F183">
            <v>562.14</v>
          </cell>
          <cell r="G183">
            <v>0</v>
          </cell>
          <cell r="H183">
            <v>562.14</v>
          </cell>
          <cell r="I183" t="str">
            <v>Pośrednie</v>
          </cell>
          <cell r="J183" t="str">
            <v>Pozostałe koszty</v>
          </cell>
        </row>
        <row r="184">
          <cell r="A184" t="str">
            <v>13</v>
          </cell>
          <cell r="B184" t="str">
            <v>500 /1-13-111</v>
          </cell>
          <cell r="C184" t="str">
            <v>Farbiarnia, Zu§.surowca</v>
          </cell>
          <cell r="D184">
            <v>5911.1</v>
          </cell>
          <cell r="E184">
            <v>0</v>
          </cell>
          <cell r="F184">
            <v>18551.05</v>
          </cell>
          <cell r="G184">
            <v>-410.45</v>
          </cell>
          <cell r="H184">
            <v>18961.5</v>
          </cell>
          <cell r="I184" t="str">
            <v>Bezpośrednie</v>
          </cell>
          <cell r="J184" t="str">
            <v>Surowiec</v>
          </cell>
        </row>
        <row r="185">
          <cell r="A185" t="str">
            <v>13</v>
          </cell>
          <cell r="B185" t="str">
            <v>500 /1-13-112</v>
          </cell>
          <cell r="C185" t="str">
            <v>Farbiarnia, Zu§.prz‘dzy z zak.</v>
          </cell>
          <cell r="D185">
            <v>6777.73</v>
          </cell>
          <cell r="E185">
            <v>0</v>
          </cell>
          <cell r="F185">
            <v>12583.47</v>
          </cell>
          <cell r="G185">
            <v>-3546.82</v>
          </cell>
          <cell r="H185">
            <v>16130.289999999999</v>
          </cell>
          <cell r="I185" t="str">
            <v>Bezpośrednie</v>
          </cell>
          <cell r="J185" t="str">
            <v>Przędza z zakupu</v>
          </cell>
        </row>
        <row r="186">
          <cell r="A186" t="str">
            <v>13</v>
          </cell>
          <cell r="B186" t="str">
            <v>500 /1-13-121</v>
          </cell>
          <cell r="C186" t="str">
            <v>Farbiarnia, Zu§.barwnik˘w</v>
          </cell>
          <cell r="D186">
            <v>0</v>
          </cell>
          <cell r="E186">
            <v>0</v>
          </cell>
          <cell r="F186">
            <v>462008.29</v>
          </cell>
          <cell r="G186">
            <v>462008.29</v>
          </cell>
          <cell r="H186">
            <v>0</v>
          </cell>
          <cell r="I186" t="str">
            <v>Bezpośrednie</v>
          </cell>
          <cell r="J186" t="str">
            <v>Barwniki i środki pomocnicze</v>
          </cell>
        </row>
        <row r="187">
          <cell r="A187" t="str">
            <v>13</v>
          </cell>
          <cell r="B187" t="str">
            <v>500 /1-13-122</v>
          </cell>
          <cell r="C187" t="str">
            <v>Farbiarnia, Zu§.žr.pomocn.</v>
          </cell>
          <cell r="D187">
            <v>0</v>
          </cell>
          <cell r="E187">
            <v>0</v>
          </cell>
          <cell r="F187">
            <v>98507.07</v>
          </cell>
          <cell r="G187">
            <v>98507.07</v>
          </cell>
          <cell r="H187">
            <v>0</v>
          </cell>
          <cell r="I187" t="str">
            <v>Bezpośrednie</v>
          </cell>
          <cell r="J187" t="str">
            <v>Barwniki i środki pomocnicze</v>
          </cell>
        </row>
        <row r="188">
          <cell r="A188" t="str">
            <v>13</v>
          </cell>
          <cell r="B188" t="str">
            <v>500 /1-13-410</v>
          </cell>
          <cell r="C188" t="str">
            <v>Farbiarnia, Wynagr.-osobowy f.</v>
          </cell>
          <cell r="D188">
            <v>0</v>
          </cell>
          <cell r="E188">
            <v>0</v>
          </cell>
          <cell r="F188">
            <v>143857.34</v>
          </cell>
          <cell r="G188">
            <v>143857.34</v>
          </cell>
          <cell r="H188">
            <v>0</v>
          </cell>
          <cell r="I188" t="str">
            <v>Bezpośrednie</v>
          </cell>
          <cell r="J188" t="str">
            <v>Wynagrodzenia bezp. z narz.</v>
          </cell>
        </row>
        <row r="189">
          <cell r="A189" t="str">
            <v>13</v>
          </cell>
          <cell r="B189" t="str">
            <v>500 /1-13-522</v>
          </cell>
          <cell r="C189" t="str">
            <v>Farbiarnia, Narzuty na p’ace</v>
          </cell>
          <cell r="D189">
            <v>0</v>
          </cell>
          <cell r="E189">
            <v>0</v>
          </cell>
          <cell r="F189">
            <v>63543.78</v>
          </cell>
          <cell r="G189">
            <v>63543.78</v>
          </cell>
          <cell r="H189">
            <v>0</v>
          </cell>
          <cell r="I189" t="str">
            <v>Bezpośrednie</v>
          </cell>
          <cell r="J189" t="str">
            <v>Wynagrodzenia bezp. z narz.</v>
          </cell>
        </row>
        <row r="190">
          <cell r="A190" t="str">
            <v>13</v>
          </cell>
          <cell r="B190" t="str">
            <v>500 /1-13-800</v>
          </cell>
          <cell r="C190" t="str">
            <v>Farbiarnia, Koszty zakupu</v>
          </cell>
          <cell r="D190">
            <v>0</v>
          </cell>
          <cell r="E190">
            <v>0</v>
          </cell>
          <cell r="F190">
            <v>15096.86</v>
          </cell>
          <cell r="G190">
            <v>15096.86</v>
          </cell>
          <cell r="H190">
            <v>0</v>
          </cell>
          <cell r="I190" t="str">
            <v>Bezpośrednie</v>
          </cell>
          <cell r="J190" t="str">
            <v>Koszty zakupu</v>
          </cell>
        </row>
        <row r="191">
          <cell r="A191" t="str">
            <v>13</v>
          </cell>
          <cell r="B191" t="str">
            <v>505 /1-13-114</v>
          </cell>
          <cell r="C191" t="str">
            <v>Farbiarnia, Tkanina</v>
          </cell>
          <cell r="D191">
            <v>0</v>
          </cell>
          <cell r="E191">
            <v>0</v>
          </cell>
          <cell r="F191">
            <v>872.47</v>
          </cell>
          <cell r="G191">
            <v>0</v>
          </cell>
          <cell r="H191">
            <v>872.47</v>
          </cell>
          <cell r="I191" t="str">
            <v>Pośrednie</v>
          </cell>
          <cell r="J191" t="str">
            <v>Pozostałe koszty</v>
          </cell>
        </row>
        <row r="192">
          <cell r="A192" t="str">
            <v>13</v>
          </cell>
          <cell r="B192" t="str">
            <v>505 /1-13-122</v>
          </cell>
          <cell r="C192" t="str">
            <v>Farbiarnia, Zu§.žr.pomocn.</v>
          </cell>
          <cell r="D192">
            <v>0</v>
          </cell>
          <cell r="E192">
            <v>0</v>
          </cell>
          <cell r="F192">
            <v>50.4</v>
          </cell>
          <cell r="G192">
            <v>0</v>
          </cell>
          <cell r="H192">
            <v>50.4</v>
          </cell>
          <cell r="I192" t="str">
            <v>Pośrednie</v>
          </cell>
          <cell r="J192" t="str">
            <v>Pozostałe koszty</v>
          </cell>
        </row>
        <row r="193">
          <cell r="A193" t="str">
            <v>13</v>
          </cell>
          <cell r="B193" t="str">
            <v>505 /1-13-142</v>
          </cell>
          <cell r="C193" t="str">
            <v>Farbiarnia, Mater.pozost.</v>
          </cell>
          <cell r="D193">
            <v>0</v>
          </cell>
          <cell r="E193">
            <v>0</v>
          </cell>
          <cell r="F193">
            <v>3994.26</v>
          </cell>
          <cell r="G193">
            <v>0</v>
          </cell>
          <cell r="H193">
            <v>3994.26</v>
          </cell>
          <cell r="I193" t="str">
            <v>Pośrednie</v>
          </cell>
          <cell r="J193" t="str">
            <v>Pozostałe materiały</v>
          </cell>
        </row>
        <row r="194">
          <cell r="A194" t="str">
            <v>13</v>
          </cell>
          <cell r="B194" t="str">
            <v>505 /1-13-151</v>
          </cell>
          <cell r="C194" t="str">
            <v>Farbiarnia, Zu§.energ.elektr.</v>
          </cell>
          <cell r="D194">
            <v>0</v>
          </cell>
          <cell r="E194">
            <v>0</v>
          </cell>
          <cell r="F194">
            <v>95812.48</v>
          </cell>
          <cell r="G194">
            <v>0</v>
          </cell>
          <cell r="H194">
            <v>95812.48</v>
          </cell>
          <cell r="I194" t="str">
            <v>Pośrednie</v>
          </cell>
          <cell r="J194" t="str">
            <v>Energia elektryczna</v>
          </cell>
        </row>
        <row r="195">
          <cell r="A195" t="str">
            <v>13</v>
          </cell>
          <cell r="B195" t="str">
            <v>505 /1-13-152</v>
          </cell>
          <cell r="C195" t="str">
            <v>Farbiarnia, Zu§.wody</v>
          </cell>
          <cell r="D195">
            <v>0</v>
          </cell>
          <cell r="E195">
            <v>0</v>
          </cell>
          <cell r="F195">
            <v>146878.21</v>
          </cell>
          <cell r="G195">
            <v>0</v>
          </cell>
          <cell r="H195">
            <v>146878.21</v>
          </cell>
          <cell r="I195" t="str">
            <v>Pośrednie</v>
          </cell>
          <cell r="J195" t="str">
            <v>Woda-techn.</v>
          </cell>
        </row>
        <row r="196">
          <cell r="A196" t="str">
            <v>13</v>
          </cell>
          <cell r="B196" t="str">
            <v>505 /1-13-153</v>
          </cell>
          <cell r="C196" t="str">
            <v>Farbiarnia, Zu§.energ.ciepl.</v>
          </cell>
          <cell r="D196">
            <v>0</v>
          </cell>
          <cell r="E196">
            <v>0</v>
          </cell>
          <cell r="F196">
            <v>446533.77</v>
          </cell>
          <cell r="G196">
            <v>0</v>
          </cell>
          <cell r="H196">
            <v>446533.77</v>
          </cell>
          <cell r="I196" t="str">
            <v>Pośrednie</v>
          </cell>
          <cell r="J196" t="str">
            <v>Energia cieplna-techn.</v>
          </cell>
        </row>
        <row r="197">
          <cell r="A197" t="str">
            <v>13</v>
          </cell>
          <cell r="B197" t="str">
            <v>505 /1-13-254</v>
          </cell>
          <cell r="C197" t="str">
            <v>Farbiarnia, Us’.poz.-komunalne</v>
          </cell>
          <cell r="D197">
            <v>0</v>
          </cell>
          <cell r="E197">
            <v>0</v>
          </cell>
          <cell r="F197">
            <v>87022.42</v>
          </cell>
          <cell r="G197">
            <v>0</v>
          </cell>
          <cell r="H197">
            <v>87022.42</v>
          </cell>
          <cell r="I197" t="str">
            <v>Pośrednie</v>
          </cell>
          <cell r="J197" t="str">
            <v>Usługi komunalne</v>
          </cell>
        </row>
        <row r="198">
          <cell r="A198" t="str">
            <v>13</v>
          </cell>
          <cell r="B198" t="str">
            <v>505 /1-13-800</v>
          </cell>
          <cell r="C198" t="str">
            <v>Farbiarnia, k-ty zakupu</v>
          </cell>
          <cell r="D198">
            <v>0</v>
          </cell>
          <cell r="E198">
            <v>0</v>
          </cell>
          <cell r="F198">
            <v>62.36</v>
          </cell>
          <cell r="G198">
            <v>0</v>
          </cell>
          <cell r="H198">
            <v>62.36</v>
          </cell>
          <cell r="I198" t="str">
            <v>Pośrednie</v>
          </cell>
          <cell r="J198" t="str">
            <v>Pozostałe koszty</v>
          </cell>
        </row>
        <row r="199">
          <cell r="A199" t="str">
            <v>13</v>
          </cell>
          <cell r="B199" t="str">
            <v>506 /1-13-010</v>
          </cell>
          <cell r="C199" t="str">
            <v>Farbiarnia, Amortyz.žr.trwa’yc</v>
          </cell>
          <cell r="D199">
            <v>0</v>
          </cell>
          <cell r="E199">
            <v>0</v>
          </cell>
          <cell r="F199">
            <v>51451.66</v>
          </cell>
          <cell r="G199">
            <v>0</v>
          </cell>
          <cell r="H199">
            <v>51451.66</v>
          </cell>
          <cell r="I199" t="str">
            <v>Pośrednie</v>
          </cell>
          <cell r="J199" t="str">
            <v>Amortyzacja środków trwałych</v>
          </cell>
        </row>
        <row r="200">
          <cell r="A200" t="str">
            <v>13</v>
          </cell>
          <cell r="B200" t="str">
            <v>506 /1-13-141</v>
          </cell>
          <cell r="C200" t="str">
            <v>Farbiarnia, Mater.biurowe</v>
          </cell>
          <cell r="D200">
            <v>0</v>
          </cell>
          <cell r="E200">
            <v>0</v>
          </cell>
          <cell r="F200">
            <v>220.66</v>
          </cell>
          <cell r="G200">
            <v>0</v>
          </cell>
          <cell r="H200">
            <v>220.66</v>
          </cell>
          <cell r="I200" t="str">
            <v>Pośrednie</v>
          </cell>
          <cell r="J200" t="str">
            <v>Pozostałe koszty</v>
          </cell>
        </row>
        <row r="201">
          <cell r="A201" t="str">
            <v>13</v>
          </cell>
          <cell r="B201" t="str">
            <v>506 /1-13-142</v>
          </cell>
          <cell r="C201" t="str">
            <v>Farbiarnia, Mater.pozost.</v>
          </cell>
          <cell r="D201">
            <v>0</v>
          </cell>
          <cell r="E201">
            <v>0</v>
          </cell>
          <cell r="F201">
            <v>31216.03</v>
          </cell>
          <cell r="G201">
            <v>0</v>
          </cell>
          <cell r="H201">
            <v>31216.03</v>
          </cell>
          <cell r="I201" t="str">
            <v>Pośrednie</v>
          </cell>
          <cell r="J201" t="str">
            <v>Pozostałe materiały</v>
          </cell>
        </row>
        <row r="202">
          <cell r="A202" t="str">
            <v>13</v>
          </cell>
          <cell r="B202" t="str">
            <v>506 /1-13-152</v>
          </cell>
          <cell r="C202" t="str">
            <v>Farbiarnia, Zu§.wody</v>
          </cell>
          <cell r="D202">
            <v>0</v>
          </cell>
          <cell r="E202">
            <v>0</v>
          </cell>
          <cell r="F202">
            <v>1016.7</v>
          </cell>
          <cell r="G202">
            <v>0</v>
          </cell>
          <cell r="H202">
            <v>1016.7</v>
          </cell>
          <cell r="I202" t="str">
            <v>Pośrednie</v>
          </cell>
          <cell r="J202" t="str">
            <v>Woda-socjal.</v>
          </cell>
        </row>
        <row r="203">
          <cell r="A203" t="str">
            <v>13</v>
          </cell>
          <cell r="B203" t="str">
            <v>506 /1-13-153</v>
          </cell>
          <cell r="C203" t="str">
            <v>Farbiarnia, Zu§.energ.ciepl.</v>
          </cell>
          <cell r="D203">
            <v>0</v>
          </cell>
          <cell r="E203">
            <v>0</v>
          </cell>
          <cell r="F203">
            <v>21615.3</v>
          </cell>
          <cell r="G203">
            <v>0</v>
          </cell>
          <cell r="H203">
            <v>21615.3</v>
          </cell>
          <cell r="I203" t="str">
            <v>Pośrednie</v>
          </cell>
          <cell r="J203" t="str">
            <v>Energia cieplna-ogrzew.</v>
          </cell>
        </row>
        <row r="204">
          <cell r="A204" t="str">
            <v>13</v>
          </cell>
          <cell r="B204" t="str">
            <v>506 /1-13-215</v>
          </cell>
          <cell r="C204" t="str">
            <v>Farbiarnia, Us’.transp.-w’asne</v>
          </cell>
          <cell r="D204">
            <v>0</v>
          </cell>
          <cell r="E204">
            <v>0</v>
          </cell>
          <cell r="F204">
            <v>236.13</v>
          </cell>
          <cell r="G204">
            <v>0</v>
          </cell>
          <cell r="H204">
            <v>236.13</v>
          </cell>
          <cell r="I204" t="str">
            <v>Pośrednie</v>
          </cell>
          <cell r="J204" t="str">
            <v>Pozostałe koszty</v>
          </cell>
        </row>
        <row r="205">
          <cell r="A205" t="str">
            <v>13</v>
          </cell>
          <cell r="B205" t="str">
            <v>506 /1-13-221</v>
          </cell>
          <cell r="C205" t="str">
            <v>Farbiarnia, Us’.rem.-budynki</v>
          </cell>
          <cell r="D205">
            <v>0</v>
          </cell>
          <cell r="E205">
            <v>0</v>
          </cell>
          <cell r="F205">
            <v>17879.38</v>
          </cell>
          <cell r="G205">
            <v>0</v>
          </cell>
          <cell r="H205">
            <v>17879.38</v>
          </cell>
          <cell r="I205" t="str">
            <v>Pośrednie</v>
          </cell>
          <cell r="J205" t="str">
            <v>Remonty budynków i budowli</v>
          </cell>
        </row>
        <row r="206">
          <cell r="A206" t="str">
            <v>13</v>
          </cell>
          <cell r="B206" t="str">
            <v>506 /1-13-224</v>
          </cell>
          <cell r="C206" t="str">
            <v>Farbiarnia, Us’.rem.-masz.i ur</v>
          </cell>
          <cell r="D206">
            <v>0</v>
          </cell>
          <cell r="E206">
            <v>0</v>
          </cell>
          <cell r="F206">
            <v>5886.25</v>
          </cell>
          <cell r="G206">
            <v>0</v>
          </cell>
          <cell r="H206">
            <v>5886.25</v>
          </cell>
          <cell r="I206" t="str">
            <v>Pośrednie</v>
          </cell>
          <cell r="J206" t="str">
            <v>Remonty maszyn i urządzeń</v>
          </cell>
        </row>
        <row r="207">
          <cell r="A207" t="str">
            <v>13</v>
          </cell>
          <cell r="B207" t="str">
            <v>506 /1-13-225</v>
          </cell>
          <cell r="C207" t="str">
            <v>Farbiarnia, Us’.rem.-poz.masz.</v>
          </cell>
          <cell r="D207">
            <v>0</v>
          </cell>
          <cell r="E207">
            <v>0</v>
          </cell>
          <cell r="F207">
            <v>6216.74</v>
          </cell>
          <cell r="G207">
            <v>0</v>
          </cell>
          <cell r="H207">
            <v>6216.74</v>
          </cell>
          <cell r="I207" t="str">
            <v>Pośrednie</v>
          </cell>
          <cell r="J207" t="str">
            <v>Remonty maszyn i urządzeń</v>
          </cell>
        </row>
        <row r="208">
          <cell r="A208" t="str">
            <v>13</v>
          </cell>
          <cell r="B208" t="str">
            <v>506 /1-13-241</v>
          </cell>
          <cell r="C208" t="str">
            <v>Farbiarnia, Us’.’†czn.-rozmowy</v>
          </cell>
          <cell r="D208">
            <v>0</v>
          </cell>
          <cell r="E208">
            <v>0</v>
          </cell>
          <cell r="F208">
            <v>117.54</v>
          </cell>
          <cell r="G208">
            <v>0</v>
          </cell>
          <cell r="H208">
            <v>117.54</v>
          </cell>
          <cell r="I208" t="str">
            <v>Pośrednie</v>
          </cell>
          <cell r="J208" t="str">
            <v>Pozostałe koszty</v>
          </cell>
        </row>
        <row r="209">
          <cell r="A209" t="str">
            <v>13</v>
          </cell>
          <cell r="B209" t="str">
            <v>506 /1-13-251</v>
          </cell>
          <cell r="C209" t="str">
            <v>Farbiarnia, Us’.poz.-admin.-bi</v>
          </cell>
          <cell r="D209">
            <v>0</v>
          </cell>
          <cell r="E209">
            <v>0</v>
          </cell>
          <cell r="F209">
            <v>30.33</v>
          </cell>
          <cell r="G209">
            <v>0</v>
          </cell>
          <cell r="H209">
            <v>30.33</v>
          </cell>
          <cell r="I209" t="str">
            <v>Pośrednie</v>
          </cell>
          <cell r="J209" t="str">
            <v>Pozostałe koszty</v>
          </cell>
        </row>
        <row r="210">
          <cell r="A210" t="str">
            <v>13</v>
          </cell>
          <cell r="B210" t="str">
            <v>506 /1-13-254</v>
          </cell>
          <cell r="C210" t="str">
            <v>Farbiarnia, Us’.poz.-komunalne</v>
          </cell>
          <cell r="D210">
            <v>0</v>
          </cell>
          <cell r="E210">
            <v>0</v>
          </cell>
          <cell r="F210">
            <v>1560.4</v>
          </cell>
          <cell r="G210">
            <v>0</v>
          </cell>
          <cell r="H210">
            <v>1560.4</v>
          </cell>
          <cell r="I210" t="str">
            <v>Pośrednie</v>
          </cell>
          <cell r="J210" t="str">
            <v>Odbiór ścieków</v>
          </cell>
        </row>
        <row r="211">
          <cell r="A211" t="str">
            <v>13</v>
          </cell>
          <cell r="B211" t="str">
            <v>506 /1-13-257</v>
          </cell>
          <cell r="C211" t="str">
            <v>Farbiarnia, Us’.poz.-"Leasing"</v>
          </cell>
          <cell r="D211">
            <v>0</v>
          </cell>
          <cell r="E211">
            <v>0</v>
          </cell>
          <cell r="F211">
            <v>3110.43</v>
          </cell>
          <cell r="G211">
            <v>0</v>
          </cell>
          <cell r="H211">
            <v>3110.43</v>
          </cell>
          <cell r="I211" t="str">
            <v>Pośrednie</v>
          </cell>
          <cell r="J211" t="str">
            <v>Pozostałe koszty</v>
          </cell>
        </row>
        <row r="212">
          <cell r="A212" t="str">
            <v>13</v>
          </cell>
          <cell r="B212" t="str">
            <v>506 /1-13-259</v>
          </cell>
          <cell r="C212" t="str">
            <v>Farbiarnia, Us’.poz.-inne</v>
          </cell>
          <cell r="D212">
            <v>0</v>
          </cell>
          <cell r="E212">
            <v>0</v>
          </cell>
          <cell r="F212">
            <v>304</v>
          </cell>
          <cell r="G212">
            <v>0</v>
          </cell>
          <cell r="H212">
            <v>304</v>
          </cell>
          <cell r="I212" t="str">
            <v>Pośrednie</v>
          </cell>
          <cell r="J212" t="str">
            <v>Pozostałe koszty</v>
          </cell>
        </row>
        <row r="213">
          <cell r="A213" t="str">
            <v>13</v>
          </cell>
          <cell r="B213" t="str">
            <v>506 /1-13-261</v>
          </cell>
          <cell r="C213" t="str">
            <v>Farbiarnia, Rem.w’.-budynki</v>
          </cell>
          <cell r="D213">
            <v>0</v>
          </cell>
          <cell r="E213">
            <v>0</v>
          </cell>
          <cell r="F213">
            <v>21313.31</v>
          </cell>
          <cell r="G213">
            <v>0</v>
          </cell>
          <cell r="H213">
            <v>21313.31</v>
          </cell>
          <cell r="I213" t="str">
            <v>Pośrednie</v>
          </cell>
          <cell r="J213" t="str">
            <v>Remonty budynków i budowli</v>
          </cell>
        </row>
        <row r="214">
          <cell r="A214" t="str">
            <v>13</v>
          </cell>
          <cell r="B214" t="str">
            <v>506 /1-13-264</v>
          </cell>
          <cell r="C214" t="str">
            <v>Farbiarnia, Rem.w’.-masz.i urz</v>
          </cell>
          <cell r="D214">
            <v>0</v>
          </cell>
          <cell r="E214">
            <v>0</v>
          </cell>
          <cell r="F214">
            <v>30607.27</v>
          </cell>
          <cell r="G214">
            <v>0</v>
          </cell>
          <cell r="H214">
            <v>30607.27</v>
          </cell>
          <cell r="I214" t="str">
            <v>Pośrednie</v>
          </cell>
          <cell r="J214" t="str">
            <v>Remonty maszyn i urządzeń</v>
          </cell>
        </row>
        <row r="215">
          <cell r="A215" t="str">
            <v>13</v>
          </cell>
          <cell r="B215" t="str">
            <v>506 /1-13-265</v>
          </cell>
          <cell r="C215" t="str">
            <v>Farbiarnia, Rem.w’.-poz.masz.i</v>
          </cell>
          <cell r="D215">
            <v>0</v>
          </cell>
          <cell r="E215">
            <v>0</v>
          </cell>
          <cell r="F215">
            <v>11114.46</v>
          </cell>
          <cell r="G215">
            <v>0</v>
          </cell>
          <cell r="H215">
            <v>11114.46</v>
          </cell>
          <cell r="I215" t="str">
            <v>Pośrednie</v>
          </cell>
          <cell r="J215" t="str">
            <v>Remonty maszyn i urządzeń</v>
          </cell>
        </row>
        <row r="216">
          <cell r="A216" t="str">
            <v>13</v>
          </cell>
          <cell r="B216" t="str">
            <v>506 /1-13-268</v>
          </cell>
          <cell r="C216" t="str">
            <v>Farbiarnia, Rem.w’.-narz.i prz</v>
          </cell>
          <cell r="D216">
            <v>0</v>
          </cell>
          <cell r="E216">
            <v>0</v>
          </cell>
          <cell r="F216">
            <v>3693.05</v>
          </cell>
          <cell r="G216">
            <v>0</v>
          </cell>
          <cell r="H216">
            <v>3693.05</v>
          </cell>
          <cell r="I216" t="str">
            <v>Pośrednie</v>
          </cell>
          <cell r="J216" t="str">
            <v>Remonty pozostałe</v>
          </cell>
        </row>
        <row r="217">
          <cell r="A217" t="str">
            <v>13</v>
          </cell>
          <cell r="B217" t="str">
            <v>506 /1-13-311</v>
          </cell>
          <cell r="C217" t="str">
            <v>Farbiarnia, Podatek od nieruch</v>
          </cell>
          <cell r="D217">
            <v>0</v>
          </cell>
          <cell r="E217">
            <v>0</v>
          </cell>
          <cell r="F217">
            <v>16524</v>
          </cell>
          <cell r="G217">
            <v>0</v>
          </cell>
          <cell r="H217">
            <v>16524</v>
          </cell>
          <cell r="I217" t="str">
            <v>Pośrednie</v>
          </cell>
          <cell r="J217" t="str">
            <v>Podatek od nieruchomości</v>
          </cell>
        </row>
        <row r="218">
          <cell r="A218" t="str">
            <v>13</v>
          </cell>
          <cell r="B218" t="str">
            <v>506 /1-13-312</v>
          </cell>
          <cell r="C218" t="str">
            <v>Farbiarnia, Podatek gruntowy</v>
          </cell>
          <cell r="D218">
            <v>0</v>
          </cell>
          <cell r="E218">
            <v>0</v>
          </cell>
          <cell r="F218">
            <v>416.35</v>
          </cell>
          <cell r="G218">
            <v>0</v>
          </cell>
          <cell r="H218">
            <v>416.35</v>
          </cell>
          <cell r="I218" t="str">
            <v>Pośrednie</v>
          </cell>
          <cell r="J218" t="str">
            <v>Pozostałe koszty</v>
          </cell>
        </row>
        <row r="219">
          <cell r="A219" t="str">
            <v>13</v>
          </cell>
          <cell r="B219" t="str">
            <v>506 /1-13-322</v>
          </cell>
          <cell r="C219" t="str">
            <v>Farbiarnia, Op’aty pozosta’e</v>
          </cell>
          <cell r="D219">
            <v>0</v>
          </cell>
          <cell r="E219">
            <v>0</v>
          </cell>
          <cell r="F219">
            <v>17820</v>
          </cell>
          <cell r="G219">
            <v>0</v>
          </cell>
          <cell r="H219">
            <v>17820</v>
          </cell>
          <cell r="I219" t="str">
            <v>Pośrednie</v>
          </cell>
          <cell r="J219" t="str">
            <v>Pozostałe opłaty</v>
          </cell>
        </row>
        <row r="220">
          <cell r="A220" t="str">
            <v>13</v>
          </cell>
          <cell r="B220" t="str">
            <v>506 /1-13-410</v>
          </cell>
          <cell r="C220" t="str">
            <v>Farbiarnia, Wynagr.-osobowy f.</v>
          </cell>
          <cell r="D220">
            <v>0</v>
          </cell>
          <cell r="E220">
            <v>0</v>
          </cell>
          <cell r="F220">
            <v>86333.5</v>
          </cell>
          <cell r="G220">
            <v>0</v>
          </cell>
          <cell r="H220">
            <v>86333.5</v>
          </cell>
          <cell r="I220" t="str">
            <v>Pośrednie</v>
          </cell>
          <cell r="J220" t="str">
            <v>Wynagrodzenia pośr. z narz.</v>
          </cell>
        </row>
        <row r="221">
          <cell r="A221" t="str">
            <v>13</v>
          </cell>
          <cell r="B221" t="str">
            <v>506 /1-13-511</v>
          </cell>
          <cell r="C221" t="str">
            <v>Farbiarnia, w.na rz.prac.-BHP</v>
          </cell>
          <cell r="D221">
            <v>0</v>
          </cell>
          <cell r="E221">
            <v>0</v>
          </cell>
          <cell r="F221">
            <v>4953.01</v>
          </cell>
          <cell r="G221">
            <v>0</v>
          </cell>
          <cell r="H221">
            <v>4953.01</v>
          </cell>
          <cell r="I221" t="str">
            <v>Pośrednie</v>
          </cell>
          <cell r="J221" t="str">
            <v>Pozostałe świad. na rzecz prac.</v>
          </cell>
        </row>
        <row r="222">
          <cell r="A222" t="str">
            <v>13</v>
          </cell>
          <cell r="B222" t="str">
            <v>506 /1-13-521</v>
          </cell>
          <cell r="C222" t="str">
            <v>Farbiarnia, w.na rz.prac.-nal</v>
          </cell>
          <cell r="D222">
            <v>0</v>
          </cell>
          <cell r="E222">
            <v>0</v>
          </cell>
          <cell r="F222">
            <v>9036.09</v>
          </cell>
          <cell r="G222">
            <v>0</v>
          </cell>
          <cell r="H222">
            <v>9036.09</v>
          </cell>
          <cell r="I222" t="str">
            <v>Pośrednie</v>
          </cell>
          <cell r="J222" t="str">
            <v>Pozostałe świad. na rzecz prac.</v>
          </cell>
        </row>
        <row r="223">
          <cell r="A223" t="str">
            <v>13</v>
          </cell>
          <cell r="B223" t="str">
            <v>506 /1-13-522</v>
          </cell>
          <cell r="C223" t="str">
            <v>Farbiarnia, w.na rz.prac.-nar</v>
          </cell>
          <cell r="D223">
            <v>0</v>
          </cell>
          <cell r="E223">
            <v>0</v>
          </cell>
          <cell r="F223">
            <v>38178.82</v>
          </cell>
          <cell r="G223">
            <v>0</v>
          </cell>
          <cell r="H223">
            <v>38178.82</v>
          </cell>
          <cell r="I223" t="str">
            <v>Pośrednie</v>
          </cell>
          <cell r="J223" t="str">
            <v>Wynagrodzenia pośr. z narz.</v>
          </cell>
        </row>
        <row r="224">
          <cell r="A224" t="str">
            <v>13</v>
          </cell>
          <cell r="B224" t="str">
            <v>506 /1-13-531</v>
          </cell>
          <cell r="C224" t="str">
            <v>Farbiarnia, w.na rz.prac.-szk</v>
          </cell>
          <cell r="D224">
            <v>0</v>
          </cell>
          <cell r="E224">
            <v>0</v>
          </cell>
          <cell r="F224">
            <v>366</v>
          </cell>
          <cell r="G224">
            <v>0</v>
          </cell>
          <cell r="H224">
            <v>366</v>
          </cell>
          <cell r="I224" t="str">
            <v>Pośrednie</v>
          </cell>
          <cell r="J224" t="str">
            <v>Pozostałe świad. na rzecz prac.</v>
          </cell>
        </row>
        <row r="225">
          <cell r="A225" t="str">
            <v>13</v>
          </cell>
          <cell r="B225" t="str">
            <v>506 /1-13-532</v>
          </cell>
          <cell r="C225" t="str">
            <v>Farbiarnia, w.na rz.prac.-inn</v>
          </cell>
          <cell r="D225">
            <v>0</v>
          </cell>
          <cell r="E225">
            <v>0</v>
          </cell>
          <cell r="F225">
            <v>1699.4</v>
          </cell>
          <cell r="G225">
            <v>0</v>
          </cell>
          <cell r="H225">
            <v>1699.4</v>
          </cell>
          <cell r="I225" t="str">
            <v>Pośrednie</v>
          </cell>
          <cell r="J225" t="str">
            <v>Pozostałe świad. na rzecz prac.</v>
          </cell>
        </row>
        <row r="226">
          <cell r="A226" t="str">
            <v>13</v>
          </cell>
          <cell r="B226" t="str">
            <v>506 /1-13-761</v>
          </cell>
          <cell r="C226" t="str">
            <v>Farbiarnia, Ubezp.maj†tkowe</v>
          </cell>
          <cell r="D226">
            <v>0</v>
          </cell>
          <cell r="E226">
            <v>0</v>
          </cell>
          <cell r="F226">
            <v>165.08</v>
          </cell>
          <cell r="G226">
            <v>0</v>
          </cell>
          <cell r="H226">
            <v>165.08</v>
          </cell>
          <cell r="I226" t="str">
            <v>Pośrednie</v>
          </cell>
          <cell r="J226" t="str">
            <v>Pozostałe koszty</v>
          </cell>
        </row>
        <row r="227">
          <cell r="A227" t="str">
            <v>13</v>
          </cell>
          <cell r="B227" t="str">
            <v>506 /1-13-800</v>
          </cell>
          <cell r="C227" t="str">
            <v>Farbiarnia, Koszty zakupu.</v>
          </cell>
          <cell r="D227">
            <v>0</v>
          </cell>
          <cell r="E227">
            <v>0</v>
          </cell>
          <cell r="F227">
            <v>777.98</v>
          </cell>
          <cell r="G227">
            <v>0</v>
          </cell>
          <cell r="H227">
            <v>777.98</v>
          </cell>
          <cell r="I227" t="str">
            <v>Pośrednie</v>
          </cell>
          <cell r="J227" t="str">
            <v>Pozostałe koszty</v>
          </cell>
        </row>
        <row r="228">
          <cell r="A228" t="str">
            <v>16</v>
          </cell>
          <cell r="B228" t="str">
            <v>500 /1-16-000</v>
          </cell>
          <cell r="C228" t="str">
            <v>Dziewiarnia, Roboty w toku</v>
          </cell>
          <cell r="D228">
            <v>0</v>
          </cell>
          <cell r="E228">
            <v>0</v>
          </cell>
          <cell r="F228">
            <v>67996.21</v>
          </cell>
          <cell r="G228">
            <v>0</v>
          </cell>
          <cell r="H228">
            <v>-67996.21</v>
          </cell>
          <cell r="I228" t="str">
            <v>Bezpośrednie</v>
          </cell>
          <cell r="J228" t="str">
            <v>Produkcja w toku</v>
          </cell>
        </row>
        <row r="229">
          <cell r="A229" t="str">
            <v>16</v>
          </cell>
          <cell r="B229" t="str">
            <v>500 /1-16-112</v>
          </cell>
          <cell r="C229" t="str">
            <v>Dziewiarnia, Zu§.prz‘dzy z zak</v>
          </cell>
          <cell r="D229">
            <v>0</v>
          </cell>
          <cell r="E229">
            <v>0</v>
          </cell>
          <cell r="F229">
            <v>128337.27</v>
          </cell>
          <cell r="G229">
            <v>0</v>
          </cell>
          <cell r="H229">
            <v>128337.27</v>
          </cell>
          <cell r="I229" t="str">
            <v>Bezpośrednie</v>
          </cell>
          <cell r="J229" t="str">
            <v>Przędza z zakupu</v>
          </cell>
        </row>
        <row r="230">
          <cell r="A230" t="str">
            <v>16</v>
          </cell>
          <cell r="B230" t="str">
            <v>500 /1-16-410</v>
          </cell>
          <cell r="C230" t="str">
            <v>Dziewiarnia, Wynagr.-osobowy f</v>
          </cell>
          <cell r="D230">
            <v>0</v>
          </cell>
          <cell r="E230">
            <v>0</v>
          </cell>
          <cell r="F230">
            <v>5210.5</v>
          </cell>
          <cell r="G230">
            <v>0</v>
          </cell>
          <cell r="H230">
            <v>5210.5</v>
          </cell>
          <cell r="I230" t="str">
            <v>Bezpośrednie</v>
          </cell>
          <cell r="J230" t="str">
            <v>Wynagrodzenia bezp. z narz.</v>
          </cell>
        </row>
        <row r="231">
          <cell r="A231" t="str">
            <v>16</v>
          </cell>
          <cell r="B231" t="str">
            <v>500 /1-16-522</v>
          </cell>
          <cell r="C231" t="str">
            <v>Dziewiarnia, w.na rz.prac.-na</v>
          </cell>
          <cell r="D231">
            <v>0</v>
          </cell>
          <cell r="E231">
            <v>0</v>
          </cell>
          <cell r="F231">
            <v>2252.59</v>
          </cell>
          <cell r="G231">
            <v>0</v>
          </cell>
          <cell r="H231">
            <v>2252.59</v>
          </cell>
          <cell r="I231" t="str">
            <v>Bezpośrednie</v>
          </cell>
          <cell r="J231" t="str">
            <v>Wynagrodzenia bezp. z narz.</v>
          </cell>
        </row>
        <row r="232">
          <cell r="A232" t="str">
            <v>16</v>
          </cell>
          <cell r="B232" t="str">
            <v>500 /1-16-800</v>
          </cell>
          <cell r="C232" t="str">
            <v>Dziewiarnia,Koszty zakupu</v>
          </cell>
          <cell r="D232">
            <v>0</v>
          </cell>
          <cell r="E232">
            <v>0</v>
          </cell>
          <cell r="F232">
            <v>1254.46</v>
          </cell>
          <cell r="G232">
            <v>0</v>
          </cell>
          <cell r="H232">
            <v>1254.46</v>
          </cell>
          <cell r="I232" t="str">
            <v>Bezpośrednie</v>
          </cell>
          <cell r="J232" t="str">
            <v>Koszty zakupu</v>
          </cell>
        </row>
        <row r="233">
          <cell r="A233" t="str">
            <v>16</v>
          </cell>
          <cell r="B233" t="str">
            <v>505 /1-16-212</v>
          </cell>
          <cell r="C233" t="str">
            <v>Dziewiarnia, Us’.transp.-samoc</v>
          </cell>
          <cell r="D233">
            <v>0</v>
          </cell>
          <cell r="E233">
            <v>0</v>
          </cell>
          <cell r="F233">
            <v>400.5</v>
          </cell>
          <cell r="G233">
            <v>0</v>
          </cell>
          <cell r="H233">
            <v>400.5</v>
          </cell>
          <cell r="I233" t="str">
            <v>Pośrednie</v>
          </cell>
          <cell r="J233" t="str">
            <v>Pozostałe koszty</v>
          </cell>
        </row>
        <row r="234">
          <cell r="A234" t="str">
            <v>16</v>
          </cell>
          <cell r="B234" t="str">
            <v>505 /1-16-234</v>
          </cell>
          <cell r="C234" t="str">
            <v>Dziewiarnia, Obr.obca-dzianie</v>
          </cell>
          <cell r="D234">
            <v>0</v>
          </cell>
          <cell r="E234">
            <v>0</v>
          </cell>
          <cell r="F234">
            <v>47327.61</v>
          </cell>
          <cell r="G234">
            <v>0</v>
          </cell>
          <cell r="H234">
            <v>47327.61</v>
          </cell>
          <cell r="I234" t="str">
            <v>Pośrednie</v>
          </cell>
          <cell r="J234" t="str">
            <v>Dzianie-obce</v>
          </cell>
        </row>
        <row r="235">
          <cell r="A235" t="str">
            <v>16</v>
          </cell>
          <cell r="B235" t="str">
            <v>506 /1-16-142</v>
          </cell>
          <cell r="C235" t="str">
            <v>Dziewiarnia, Mater.pozost.</v>
          </cell>
          <cell r="D235">
            <v>0</v>
          </cell>
          <cell r="E235">
            <v>0</v>
          </cell>
          <cell r="F235">
            <v>98.4</v>
          </cell>
          <cell r="G235">
            <v>0</v>
          </cell>
          <cell r="H235">
            <v>98.4</v>
          </cell>
          <cell r="I235" t="str">
            <v>Pośrednie</v>
          </cell>
          <cell r="J235" t="str">
            <v>Pozostałe materiały</v>
          </cell>
        </row>
        <row r="236">
          <cell r="A236" t="str">
            <v>16</v>
          </cell>
          <cell r="B236" t="str">
            <v>506 /1-16-259</v>
          </cell>
          <cell r="C236" t="str">
            <v>Dziewiarnia, Us’.poz.-inne</v>
          </cell>
          <cell r="D236">
            <v>0</v>
          </cell>
          <cell r="E236">
            <v>0</v>
          </cell>
          <cell r="F236">
            <v>521</v>
          </cell>
          <cell r="G236">
            <v>0</v>
          </cell>
          <cell r="H236">
            <v>521</v>
          </cell>
          <cell r="I236" t="str">
            <v>Pośrednie</v>
          </cell>
          <cell r="J236" t="str">
            <v>Pozostałe koszty</v>
          </cell>
        </row>
        <row r="237">
          <cell r="A237" t="str">
            <v>16</v>
          </cell>
          <cell r="B237" t="str">
            <v>506 /1-16-264</v>
          </cell>
          <cell r="C237" t="str">
            <v>Dziewiarnia, Rem.w’.-masz.i ur</v>
          </cell>
          <cell r="D237">
            <v>0</v>
          </cell>
          <cell r="E237">
            <v>0</v>
          </cell>
          <cell r="F237">
            <v>18108.35</v>
          </cell>
          <cell r="G237">
            <v>0</v>
          </cell>
          <cell r="H237">
            <v>18108.35</v>
          </cell>
          <cell r="I237" t="str">
            <v>Pośrednie</v>
          </cell>
          <cell r="J237" t="str">
            <v>Remonty maszyn i urządzeń</v>
          </cell>
        </row>
        <row r="238">
          <cell r="A238" t="str">
            <v>16</v>
          </cell>
          <cell r="B238" t="str">
            <v>506 /1-16-410</v>
          </cell>
          <cell r="C238" t="str">
            <v>Dziewiarnia, Wynagr.-osobowy f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 t="str">
            <v>Pośrednie</v>
          </cell>
          <cell r="J238" t="str">
            <v>Wynagrodzenia pośr. z narz.</v>
          </cell>
        </row>
        <row r="239">
          <cell r="A239" t="str">
            <v>16</v>
          </cell>
          <cell r="B239" t="str">
            <v>506 /1-16-420</v>
          </cell>
          <cell r="C239" t="str">
            <v>Dziewiarnia, Wynagr.-bezosob.f</v>
          </cell>
          <cell r="D239">
            <v>0</v>
          </cell>
          <cell r="E239">
            <v>0</v>
          </cell>
          <cell r="F239">
            <v>1800</v>
          </cell>
          <cell r="G239">
            <v>0</v>
          </cell>
          <cell r="H239">
            <v>1800</v>
          </cell>
          <cell r="I239" t="str">
            <v>Pośrednie</v>
          </cell>
          <cell r="J239" t="str">
            <v>Pozostałe koszty</v>
          </cell>
        </row>
        <row r="240">
          <cell r="A240" t="str">
            <v>16</v>
          </cell>
          <cell r="B240" t="str">
            <v>506 /1-16-800</v>
          </cell>
          <cell r="C240" t="str">
            <v>Dziewiarnia,Koszty zakupu.</v>
          </cell>
          <cell r="D240">
            <v>0</v>
          </cell>
          <cell r="E240">
            <v>0</v>
          </cell>
          <cell r="F240">
            <v>4.99</v>
          </cell>
          <cell r="G240">
            <v>0</v>
          </cell>
          <cell r="H240">
            <v>4.99</v>
          </cell>
          <cell r="I240" t="str">
            <v>Pośrednie</v>
          </cell>
          <cell r="J240" t="str">
            <v>Pozostałe koszty</v>
          </cell>
        </row>
        <row r="241">
          <cell r="A241" t="str">
            <v>17</v>
          </cell>
          <cell r="B241" t="str">
            <v>500 /1-17-000</v>
          </cell>
          <cell r="C241" t="str">
            <v>Wyko¤cz.Dziew., Roboty w toku</v>
          </cell>
          <cell r="D241">
            <v>0</v>
          </cell>
          <cell r="E241">
            <v>0</v>
          </cell>
          <cell r="F241">
            <v>4684.17</v>
          </cell>
          <cell r="G241">
            <v>0</v>
          </cell>
          <cell r="H241">
            <v>-4684.17</v>
          </cell>
          <cell r="I241" t="str">
            <v>Bezpośrednie</v>
          </cell>
          <cell r="J241" t="str">
            <v>Produkcja w toku</v>
          </cell>
        </row>
        <row r="242">
          <cell r="A242" t="str">
            <v>17</v>
          </cell>
          <cell r="B242" t="str">
            <v>500 /1-17-122</v>
          </cell>
          <cell r="C242" t="str">
            <v>Wyko¤cz.Dziew., Zu§.žr.pomocn.</v>
          </cell>
          <cell r="D242">
            <v>0</v>
          </cell>
          <cell r="E242">
            <v>0</v>
          </cell>
          <cell r="F242">
            <v>14887.46</v>
          </cell>
          <cell r="G242">
            <v>0</v>
          </cell>
          <cell r="H242">
            <v>14887.46</v>
          </cell>
          <cell r="I242" t="str">
            <v>Bezpośrednie</v>
          </cell>
          <cell r="J242" t="str">
            <v>Barwniki i środki pomocnicze</v>
          </cell>
        </row>
        <row r="243">
          <cell r="A243" t="str">
            <v>17</v>
          </cell>
          <cell r="B243" t="str">
            <v>500 /1-17-813</v>
          </cell>
          <cell r="C243" t="str">
            <v>Wyko¤cz,Dziew.Us’.Frbiarni</v>
          </cell>
          <cell r="D243">
            <v>0</v>
          </cell>
          <cell r="E243">
            <v>0</v>
          </cell>
          <cell r="F243">
            <v>10177.04</v>
          </cell>
          <cell r="G243">
            <v>0</v>
          </cell>
          <cell r="H243">
            <v>10177.04</v>
          </cell>
          <cell r="I243" t="str">
            <v>Bezpośrednie</v>
          </cell>
          <cell r="J243" t="str">
            <v>Usługi Farbiarni</v>
          </cell>
        </row>
        <row r="244">
          <cell r="A244" t="str">
            <v>17</v>
          </cell>
          <cell r="B244" t="str">
            <v>506 /1-17-142</v>
          </cell>
          <cell r="C244" t="str">
            <v>Wyko¤cz.Dziew., Mater.pozost.</v>
          </cell>
          <cell r="D244">
            <v>0</v>
          </cell>
          <cell r="E244">
            <v>0</v>
          </cell>
          <cell r="F244">
            <v>4789.35</v>
          </cell>
          <cell r="G244">
            <v>0</v>
          </cell>
          <cell r="H244">
            <v>4789.35</v>
          </cell>
          <cell r="I244" t="str">
            <v>Pośrednie</v>
          </cell>
          <cell r="J244" t="str">
            <v>Pozostałe materiały</v>
          </cell>
        </row>
        <row r="245">
          <cell r="A245" t="str">
            <v>17</v>
          </cell>
          <cell r="B245" t="str">
            <v>506 /1-17-800</v>
          </cell>
          <cell r="C245" t="str">
            <v>Wyko¤cz.Dziew.,Koszty zakupu</v>
          </cell>
          <cell r="D245">
            <v>0</v>
          </cell>
          <cell r="E245">
            <v>0</v>
          </cell>
          <cell r="F245">
            <v>243</v>
          </cell>
          <cell r="G245">
            <v>0</v>
          </cell>
          <cell r="H245">
            <v>243</v>
          </cell>
          <cell r="I245" t="str">
            <v>Pośrednie</v>
          </cell>
          <cell r="J245" t="str">
            <v>Pozostałe koszty</v>
          </cell>
        </row>
        <row r="246">
          <cell r="A246" t="str">
            <v>11</v>
          </cell>
          <cell r="B246" t="str">
            <v>500 /1-11-900</v>
          </cell>
          <cell r="C246" t="str">
            <v>Prz‘dzalnia, Przen.k.zmiennych</v>
          </cell>
          <cell r="D246">
            <v>0</v>
          </cell>
          <cell r="E246">
            <v>0</v>
          </cell>
          <cell r="F246">
            <v>246367.92</v>
          </cell>
          <cell r="G246">
            <v>0</v>
          </cell>
          <cell r="H246">
            <v>0</v>
          </cell>
          <cell r="I246" t="str">
            <v>Pośrednie</v>
          </cell>
          <cell r="J246" t="str">
            <v>Koszty wydz. na usługi na zewnątrz.</v>
          </cell>
        </row>
        <row r="247">
          <cell r="A247" t="str">
            <v>11</v>
          </cell>
          <cell r="B247" t="str">
            <v>500 /1-11-901</v>
          </cell>
          <cell r="C247" t="str">
            <v>Prz‘dzalnia, Przen.k.sta’ych</v>
          </cell>
          <cell r="D247">
            <v>0</v>
          </cell>
          <cell r="E247">
            <v>0</v>
          </cell>
          <cell r="F247">
            <v>1067712.95</v>
          </cell>
          <cell r="G247">
            <v>0</v>
          </cell>
          <cell r="H247">
            <v>0</v>
          </cell>
          <cell r="I247" t="str">
            <v>Pośrednie</v>
          </cell>
          <cell r="J247" t="str">
            <v>Koszty wydz. na usługi na zewnątrz.</v>
          </cell>
        </row>
        <row r="248">
          <cell r="A248" t="str">
            <v>12</v>
          </cell>
          <cell r="B248" t="str">
            <v>500 /1-12-900</v>
          </cell>
          <cell r="C248" t="str">
            <v>Skr‘calnia, Przen.k.zmiennych</v>
          </cell>
          <cell r="D248">
            <v>0</v>
          </cell>
          <cell r="E248">
            <v>0</v>
          </cell>
          <cell r="F248">
            <v>13268.05</v>
          </cell>
          <cell r="G248">
            <v>2473.56</v>
          </cell>
          <cell r="H248">
            <v>-2473.56</v>
          </cell>
          <cell r="I248" t="str">
            <v>Pośrednie</v>
          </cell>
          <cell r="J248" t="str">
            <v>Koszty wydz. na usługi na zewnątrz.</v>
          </cell>
        </row>
        <row r="249">
          <cell r="A249" t="str">
            <v>12</v>
          </cell>
          <cell r="B249" t="str">
            <v>500 /1-12-901</v>
          </cell>
          <cell r="C249" t="str">
            <v>Skr‘calnia, Przen.k.sta’ych</v>
          </cell>
          <cell r="D249">
            <v>0</v>
          </cell>
          <cell r="E249">
            <v>0</v>
          </cell>
          <cell r="F249">
            <v>199754.87</v>
          </cell>
          <cell r="G249">
            <v>0</v>
          </cell>
          <cell r="H249">
            <v>0</v>
          </cell>
          <cell r="I249" t="str">
            <v>Pośrednie</v>
          </cell>
          <cell r="J249" t="str">
            <v>Koszty wydz. na usługi na zewnątrz.</v>
          </cell>
        </row>
        <row r="250">
          <cell r="A250" t="str">
            <v>14</v>
          </cell>
          <cell r="B250" t="str">
            <v>500 /1-14-900</v>
          </cell>
          <cell r="C250" t="str">
            <v>Tkalnia, Przen.k.zmiennych</v>
          </cell>
          <cell r="D250">
            <v>0</v>
          </cell>
          <cell r="E250">
            <v>0</v>
          </cell>
          <cell r="F250">
            <v>85121.3</v>
          </cell>
          <cell r="G250">
            <v>10818.18</v>
          </cell>
          <cell r="H250">
            <v>-10818.18</v>
          </cell>
          <cell r="I250" t="str">
            <v>Pośrednie</v>
          </cell>
          <cell r="J250" t="str">
            <v>Koszty wydz. na usługi na zewnątrz.</v>
          </cell>
        </row>
        <row r="251">
          <cell r="A251" t="str">
            <v>14</v>
          </cell>
          <cell r="B251" t="str">
            <v>500 /1-14-901</v>
          </cell>
          <cell r="C251" t="str">
            <v>Tkalnia, Przen.k.sta’ych</v>
          </cell>
          <cell r="D251">
            <v>0</v>
          </cell>
          <cell r="E251">
            <v>0</v>
          </cell>
          <cell r="F251">
            <v>1336222.58</v>
          </cell>
          <cell r="G251">
            <v>33782.04</v>
          </cell>
          <cell r="H251">
            <v>-33782.04</v>
          </cell>
          <cell r="I251" t="str">
            <v>Pośrednie</v>
          </cell>
          <cell r="J251" t="str">
            <v>Koszty wydz. na usługi na zewnątrz.</v>
          </cell>
        </row>
        <row r="252">
          <cell r="A252" t="str">
            <v>15</v>
          </cell>
          <cell r="B252" t="str">
            <v>500 /1-15-900</v>
          </cell>
          <cell r="C252" t="str">
            <v>Wyko¤czalnia, Przen.k.zmiennych</v>
          </cell>
          <cell r="D252">
            <v>0</v>
          </cell>
          <cell r="E252">
            <v>0</v>
          </cell>
          <cell r="F252">
            <v>239194.07</v>
          </cell>
          <cell r="G252">
            <v>1191.76</v>
          </cell>
          <cell r="H252">
            <v>-1191.76</v>
          </cell>
          <cell r="I252" t="str">
            <v>Pośrednie</v>
          </cell>
          <cell r="J252" t="str">
            <v>Koszty wydz. na usługi na zewnątrz.</v>
          </cell>
        </row>
        <row r="253">
          <cell r="A253" t="str">
            <v>15</v>
          </cell>
          <cell r="B253" t="str">
            <v>500 /1-15-901</v>
          </cell>
          <cell r="C253" t="str">
            <v>Wyko¤czalnia, Przen.k.sta’ych</v>
          </cell>
          <cell r="D253">
            <v>0</v>
          </cell>
          <cell r="E253">
            <v>0</v>
          </cell>
          <cell r="F253">
            <v>302970.12</v>
          </cell>
          <cell r="G253">
            <v>0</v>
          </cell>
          <cell r="H253">
            <v>0</v>
          </cell>
          <cell r="I253" t="str">
            <v>Pośrednie</v>
          </cell>
          <cell r="J253" t="str">
            <v>Koszty wydz. na usługi na zewnątrz.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ep"/>
      <sheetName val="bazowy"/>
      <sheetName val="bazowy-ceny stale"/>
      <sheetName val="inwestycje"/>
      <sheetName val="inwestycje-ceny stale"/>
      <sheetName val="rynek"/>
      <sheetName val="dzierżawy+majątek"/>
      <sheetName val="Zestawienie wycen"/>
      <sheetName val="st99"/>
      <sheetName val="Skład. MT"/>
      <sheetName val="Zap"/>
      <sheetName val="księg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pomocnicza"/>
      <sheetName val="nakłady_harmonogram"/>
      <sheetName val="prognoza_ruchu"/>
      <sheetName val="prognozy_ruchu"/>
      <sheetName val="analiza_ekonomiczna"/>
      <sheetName val="analiza_wrażliwości"/>
    </sheetNames>
    <sheetDataSet>
      <sheetData sheetId="6">
        <row r="22">
          <cell r="B22" t="str">
            <v>Nakłady inwestycyjne</v>
          </cell>
          <cell r="D22">
            <v>4372100.956</v>
          </cell>
          <cell r="E22">
            <v>4372100.956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Założenia"/>
      <sheetName val="koszty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k.układ rodzjowy"/>
      <sheetName val="Amortyzacja"/>
      <sheetName val="ZZK-HARM"/>
      <sheetName val="k.układ rodzjowy W0"/>
      <sheetName val="Amortyzacja W0"/>
      <sheetName val="k.pracy"/>
      <sheetName val="k.bezpośrednie"/>
      <sheetName val="k.pośrednie"/>
      <sheetName val="k.zmienne"/>
      <sheetName val="k.stałe"/>
      <sheetName val="k.układ kalkulacyjn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1-NPV"/>
      <sheetName val="T2-CKWP"/>
      <sheetName val="T3-CNIMT"/>
      <sheetName val="T4-PPS-R"/>
      <sheetName val="T4-PPS-W0"/>
      <sheetName val="T5A,5B,5C - kozt, amor"/>
      <sheetName val="T6-KON"/>
      <sheetName val="RKE"/>
      <sheetName val="ZZK-HARM"/>
      <sheetName val="MT"/>
      <sheetName val="CURRENC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Zał_2_Przedsiew"/>
    </sheetNames>
    <sheetDataSet>
      <sheetData sheetId="0">
        <row r="15"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wariant"/>
    </sheetNames>
    <sheetDataSet>
      <sheetData sheetId="0">
        <row r="3">
          <cell r="B3">
            <v>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mments"/>
      <sheetName val="Jaroszow1"/>
      <sheetName val="Loan Schedule USD"/>
    </sheetNames>
    <sheetDataSet>
      <sheetData sheetId="2">
        <row r="5">
          <cell r="B5">
            <v>0.0725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rkusz6"/>
      <sheetName val="Annex 4"/>
      <sheetName val="survey data"/>
      <sheetName val="supply cost without"/>
      <sheetName val="Annex 3"/>
      <sheetName val="distribution and PIR"/>
      <sheetName val="Hand book tables"/>
      <sheetName val="Annex1"/>
      <sheetName val="Annex 2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krosno -&gt; grupę, amortyzację"/>
    </sheetNames>
    <sheetDataSet>
      <sheetData sheetId="0">
        <row r="2">
          <cell r="J2">
            <v>1.1</v>
          </cell>
          <cell r="M2">
            <v>0</v>
          </cell>
        </row>
        <row r="3">
          <cell r="J3">
            <v>1.1</v>
          </cell>
          <cell r="M3">
            <v>0</v>
          </cell>
        </row>
        <row r="4">
          <cell r="J4">
            <v>1.1</v>
          </cell>
          <cell r="M4">
            <v>0</v>
          </cell>
        </row>
        <row r="5">
          <cell r="J5">
            <v>1.1</v>
          </cell>
          <cell r="M5">
            <v>0</v>
          </cell>
        </row>
        <row r="6">
          <cell r="J6">
            <v>1.2</v>
          </cell>
          <cell r="M6">
            <v>3212.1</v>
          </cell>
        </row>
        <row r="7">
          <cell r="J7">
            <v>1.2</v>
          </cell>
          <cell r="M7">
            <v>3211.86</v>
          </cell>
        </row>
        <row r="8">
          <cell r="J8">
            <v>1.2</v>
          </cell>
          <cell r="M8">
            <v>3592.44</v>
          </cell>
        </row>
        <row r="9">
          <cell r="J9">
            <v>1.2</v>
          </cell>
          <cell r="M9">
            <v>1486.86</v>
          </cell>
        </row>
        <row r="10">
          <cell r="J10">
            <v>1.2</v>
          </cell>
          <cell r="M10">
            <v>1486.86</v>
          </cell>
        </row>
        <row r="11">
          <cell r="J11">
            <v>1.2</v>
          </cell>
          <cell r="M11">
            <v>1486.86</v>
          </cell>
        </row>
        <row r="12">
          <cell r="J12">
            <v>1.2</v>
          </cell>
          <cell r="M12">
            <v>1486.86</v>
          </cell>
        </row>
        <row r="13">
          <cell r="J13">
            <v>2</v>
          </cell>
          <cell r="M13">
            <v>3779.88</v>
          </cell>
        </row>
        <row r="14">
          <cell r="J14">
            <v>2</v>
          </cell>
          <cell r="M14">
            <v>3779.88</v>
          </cell>
        </row>
        <row r="15">
          <cell r="J15">
            <v>2</v>
          </cell>
          <cell r="M15">
            <v>4091.58</v>
          </cell>
        </row>
        <row r="16">
          <cell r="J16">
            <v>2</v>
          </cell>
          <cell r="M16">
            <v>4615.92</v>
          </cell>
        </row>
        <row r="17">
          <cell r="J17">
            <v>2</v>
          </cell>
          <cell r="M17">
            <v>4615.92</v>
          </cell>
        </row>
        <row r="18">
          <cell r="J18">
            <v>2</v>
          </cell>
          <cell r="M18">
            <v>4615.92</v>
          </cell>
        </row>
        <row r="19">
          <cell r="J19">
            <v>2</v>
          </cell>
          <cell r="M19">
            <v>4615.92</v>
          </cell>
        </row>
        <row r="20">
          <cell r="J20">
            <v>2</v>
          </cell>
          <cell r="M20">
            <v>4615.92</v>
          </cell>
        </row>
        <row r="21">
          <cell r="J21">
            <v>2</v>
          </cell>
          <cell r="M21">
            <v>4615.92</v>
          </cell>
        </row>
        <row r="22">
          <cell r="J22">
            <v>2</v>
          </cell>
          <cell r="M22">
            <v>3598.62</v>
          </cell>
        </row>
        <row r="23">
          <cell r="J23">
            <v>2</v>
          </cell>
          <cell r="M23">
            <v>3708.72</v>
          </cell>
        </row>
        <row r="24">
          <cell r="J24">
            <v>2</v>
          </cell>
          <cell r="M24">
            <v>3708.72</v>
          </cell>
        </row>
        <row r="25">
          <cell r="J25">
            <v>2</v>
          </cell>
          <cell r="M25">
            <v>3708.72</v>
          </cell>
        </row>
        <row r="26">
          <cell r="J26">
            <v>2</v>
          </cell>
          <cell r="M26">
            <v>3708.72</v>
          </cell>
        </row>
        <row r="27">
          <cell r="J27">
            <v>2</v>
          </cell>
          <cell r="M27">
            <v>3708.72</v>
          </cell>
        </row>
        <row r="28">
          <cell r="J28">
            <v>2</v>
          </cell>
          <cell r="M28">
            <v>3708.72</v>
          </cell>
        </row>
        <row r="29">
          <cell r="J29">
            <v>3.1</v>
          </cell>
          <cell r="M29">
            <v>5175.36</v>
          </cell>
        </row>
        <row r="30">
          <cell r="J30">
            <v>3.1</v>
          </cell>
          <cell r="M30">
            <v>3708.72</v>
          </cell>
        </row>
        <row r="31">
          <cell r="J31">
            <v>3.1</v>
          </cell>
          <cell r="M31">
            <v>3708.72</v>
          </cell>
        </row>
        <row r="32">
          <cell r="J32">
            <v>3.1</v>
          </cell>
          <cell r="M32">
            <v>3708.72</v>
          </cell>
        </row>
        <row r="33">
          <cell r="J33">
            <v>3.1</v>
          </cell>
          <cell r="M33">
            <v>3708.72</v>
          </cell>
        </row>
        <row r="34">
          <cell r="J34">
            <v>3.1</v>
          </cell>
          <cell r="M34">
            <v>3708.72</v>
          </cell>
        </row>
        <row r="35">
          <cell r="J35">
            <v>3.1</v>
          </cell>
          <cell r="M35">
            <v>3708.72</v>
          </cell>
        </row>
        <row r="36">
          <cell r="J36">
            <v>3.1</v>
          </cell>
          <cell r="M36">
            <v>3708.72</v>
          </cell>
        </row>
        <row r="37">
          <cell r="J37">
            <v>3.1</v>
          </cell>
          <cell r="M37">
            <v>3708.72</v>
          </cell>
        </row>
        <row r="38">
          <cell r="J38">
            <v>4</v>
          </cell>
          <cell r="M38">
            <v>3592.44</v>
          </cell>
        </row>
        <row r="39">
          <cell r="J39">
            <v>4</v>
          </cell>
          <cell r="M39">
            <v>3592.44</v>
          </cell>
        </row>
        <row r="40">
          <cell r="J40">
            <v>4</v>
          </cell>
          <cell r="M40">
            <v>3212.1</v>
          </cell>
        </row>
        <row r="41">
          <cell r="J41">
            <v>5</v>
          </cell>
          <cell r="M41">
            <v>0</v>
          </cell>
        </row>
        <row r="42">
          <cell r="J42">
            <v>5</v>
          </cell>
          <cell r="M42">
            <v>0</v>
          </cell>
        </row>
        <row r="43">
          <cell r="J43">
            <v>5</v>
          </cell>
          <cell r="M43">
            <v>0</v>
          </cell>
        </row>
        <row r="44">
          <cell r="J44">
            <v>5</v>
          </cell>
          <cell r="M44">
            <v>0</v>
          </cell>
        </row>
        <row r="45">
          <cell r="J45">
            <v>5</v>
          </cell>
          <cell r="M45">
            <v>0</v>
          </cell>
        </row>
        <row r="46">
          <cell r="J46">
            <v>5</v>
          </cell>
          <cell r="M46">
            <v>0</v>
          </cell>
        </row>
        <row r="47">
          <cell r="J47">
            <v>6</v>
          </cell>
          <cell r="M47">
            <v>0</v>
          </cell>
        </row>
        <row r="48">
          <cell r="J48">
            <v>6</v>
          </cell>
          <cell r="M48">
            <v>0</v>
          </cell>
        </row>
        <row r="49">
          <cell r="J49">
            <v>6</v>
          </cell>
          <cell r="M49">
            <v>0</v>
          </cell>
        </row>
        <row r="50">
          <cell r="J50">
            <v>6</v>
          </cell>
          <cell r="M50">
            <v>0</v>
          </cell>
        </row>
        <row r="51">
          <cell r="J51">
            <v>6</v>
          </cell>
          <cell r="M51">
            <v>0</v>
          </cell>
        </row>
        <row r="52">
          <cell r="J52">
            <v>6</v>
          </cell>
          <cell r="M52">
            <v>0</v>
          </cell>
        </row>
        <row r="53">
          <cell r="J53">
            <v>6</v>
          </cell>
          <cell r="M53">
            <v>0</v>
          </cell>
        </row>
        <row r="54">
          <cell r="J54">
            <v>6</v>
          </cell>
          <cell r="M54">
            <v>888.54</v>
          </cell>
        </row>
        <row r="55">
          <cell r="J55">
            <v>7</v>
          </cell>
          <cell r="M55">
            <v>1486.86</v>
          </cell>
        </row>
        <row r="56">
          <cell r="J56">
            <v>7</v>
          </cell>
          <cell r="M56">
            <v>1486.86</v>
          </cell>
        </row>
        <row r="57">
          <cell r="J57">
            <v>7</v>
          </cell>
          <cell r="M57">
            <v>1709.7</v>
          </cell>
        </row>
        <row r="58">
          <cell r="J58">
            <v>7</v>
          </cell>
          <cell r="M58">
            <v>1486.86</v>
          </cell>
        </row>
        <row r="59">
          <cell r="J59">
            <v>8</v>
          </cell>
          <cell r="M59">
            <v>3212.1</v>
          </cell>
        </row>
        <row r="60">
          <cell r="J60">
            <v>8</v>
          </cell>
          <cell r="M60">
            <v>3212.1</v>
          </cell>
        </row>
        <row r="61">
          <cell r="J61">
            <v>8</v>
          </cell>
          <cell r="M61">
            <v>3084.66</v>
          </cell>
        </row>
        <row r="62">
          <cell r="J62">
            <v>8</v>
          </cell>
          <cell r="M62">
            <v>3084.66</v>
          </cell>
        </row>
        <row r="63">
          <cell r="J63">
            <v>8</v>
          </cell>
          <cell r="M63">
            <v>979.14</v>
          </cell>
        </row>
        <row r="64">
          <cell r="J64">
            <v>8</v>
          </cell>
          <cell r="M64">
            <v>0</v>
          </cell>
        </row>
        <row r="65">
          <cell r="J65">
            <v>8</v>
          </cell>
          <cell r="M65">
            <v>0</v>
          </cell>
        </row>
        <row r="66">
          <cell r="J66">
            <v>8</v>
          </cell>
          <cell r="M66">
            <v>1241.34</v>
          </cell>
        </row>
        <row r="67">
          <cell r="J67">
            <v>8</v>
          </cell>
          <cell r="M67">
            <v>0</v>
          </cell>
        </row>
        <row r="68">
          <cell r="J68">
            <v>8</v>
          </cell>
          <cell r="M68">
            <v>0</v>
          </cell>
        </row>
        <row r="69">
          <cell r="J69">
            <v>8</v>
          </cell>
          <cell r="M69">
            <v>0</v>
          </cell>
        </row>
        <row r="70">
          <cell r="J70">
            <v>8</v>
          </cell>
          <cell r="M70">
            <v>0</v>
          </cell>
        </row>
        <row r="71">
          <cell r="J71">
            <v>8</v>
          </cell>
          <cell r="M71">
            <v>0</v>
          </cell>
        </row>
        <row r="72">
          <cell r="J72">
            <v>8</v>
          </cell>
          <cell r="M72">
            <v>0</v>
          </cell>
        </row>
        <row r="73">
          <cell r="J73">
            <v>8</v>
          </cell>
          <cell r="M73">
            <v>0</v>
          </cell>
        </row>
        <row r="74">
          <cell r="J74">
            <v>8</v>
          </cell>
          <cell r="M74">
            <v>0</v>
          </cell>
        </row>
        <row r="75">
          <cell r="J75">
            <v>8</v>
          </cell>
          <cell r="M75">
            <v>1241.34</v>
          </cell>
        </row>
        <row r="76">
          <cell r="J76">
            <v>8</v>
          </cell>
          <cell r="M76">
            <v>187.62</v>
          </cell>
        </row>
        <row r="77">
          <cell r="J77">
            <v>8</v>
          </cell>
          <cell r="M77">
            <v>48.18</v>
          </cell>
        </row>
        <row r="78">
          <cell r="J78">
            <v>8</v>
          </cell>
          <cell r="M78">
            <v>48.18</v>
          </cell>
        </row>
        <row r="79">
          <cell r="J79">
            <v>8</v>
          </cell>
          <cell r="M79">
            <v>48.18</v>
          </cell>
        </row>
        <row r="80">
          <cell r="J80">
            <v>8</v>
          </cell>
          <cell r="M80">
            <v>48.18</v>
          </cell>
        </row>
        <row r="81">
          <cell r="J81">
            <v>8</v>
          </cell>
          <cell r="M81">
            <v>48.18</v>
          </cell>
        </row>
        <row r="82">
          <cell r="J82">
            <v>9</v>
          </cell>
          <cell r="M82">
            <v>0</v>
          </cell>
        </row>
        <row r="83">
          <cell r="J83">
            <v>9</v>
          </cell>
          <cell r="M83">
            <v>0</v>
          </cell>
        </row>
        <row r="84">
          <cell r="J84">
            <v>9</v>
          </cell>
          <cell r="M84">
            <v>0</v>
          </cell>
        </row>
        <row r="85">
          <cell r="J85">
            <v>9</v>
          </cell>
          <cell r="M85">
            <v>0</v>
          </cell>
        </row>
        <row r="86">
          <cell r="J86">
            <v>3.2</v>
          </cell>
          <cell r="M86">
            <v>6541.08</v>
          </cell>
        </row>
        <row r="87">
          <cell r="J87">
            <v>3.2</v>
          </cell>
          <cell r="M87">
            <v>6541.08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WYNIKOW"/>
      <sheetName val="Ods"/>
      <sheetName val="kalkulacja_sprzed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RW_PRZ_BILANS"/>
      <sheetName val="finansowanie"/>
      <sheetName val="koszty_tab16b"/>
      <sheetName val="roboczy"/>
      <sheetName val="Loan Schedule1"/>
      <sheetName val="Loan Schedule2"/>
      <sheetName val="CBA"/>
      <sheetName val="do cba"/>
      <sheetName val="war"/>
      <sheetName val="Popyt_woda"/>
      <sheetName val="Popyt_Scieki"/>
      <sheetName val="Inwest"/>
      <sheetName val="inc"/>
      <sheetName val="st"/>
      <sheetName val="do raportu"/>
    </sheetNames>
    <sheetDataSet>
      <sheetData sheetId="4">
        <row r="8">
          <cell r="B8">
            <v>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1NOWE"/>
    </sheetNames>
    <sheetDataSet>
      <sheetData sheetId="0">
        <row r="4">
          <cell r="G4" t="str">
            <v>************</v>
          </cell>
        </row>
        <row r="53">
          <cell r="B53" t="str">
            <v>Zobowiązania długoterminowe (F-01 dz3 poz 01)</v>
          </cell>
          <cell r="C53">
            <v>3</v>
          </cell>
          <cell r="D53">
            <v>3</v>
          </cell>
          <cell r="E53">
            <v>4</v>
          </cell>
          <cell r="F53">
            <v>1</v>
          </cell>
        </row>
        <row r="55">
          <cell r="B55" t="str">
            <v>Zobowiązania biezace (F-01 dz.3 poz 04)</v>
          </cell>
          <cell r="C55">
            <v>1</v>
          </cell>
          <cell r="D55">
            <v>2</v>
          </cell>
          <cell r="E55">
            <v>4</v>
          </cell>
          <cell r="F55">
            <v>2</v>
          </cell>
        </row>
        <row r="60">
          <cell r="B60" t="str">
            <v>KAPITAŁY WŁASNE</v>
          </cell>
          <cell r="C60">
            <v>1</v>
          </cell>
          <cell r="D60">
            <v>1</v>
          </cell>
          <cell r="E60">
            <v>1</v>
          </cell>
          <cell r="F60">
            <v>1</v>
          </cell>
          <cell r="G60">
            <v>2</v>
          </cell>
        </row>
        <row r="68">
          <cell r="G68" t="str">
            <v>wartości</v>
          </cell>
        </row>
        <row r="69">
          <cell r="G69" t="str">
            <v>zalecane</v>
          </cell>
        </row>
        <row r="74">
          <cell r="G74" t="str">
            <v>&gt;&gt;33%</v>
          </cell>
        </row>
        <row r="75">
          <cell r="G75" t="str">
            <v>&lt;&lt;33%</v>
          </cell>
        </row>
        <row r="78">
          <cell r="G78" t="str">
            <v>&gt;100%</v>
          </cell>
        </row>
        <row r="79">
          <cell r="G79" t="str">
            <v>150-200%</v>
          </cell>
        </row>
        <row r="80">
          <cell r="G80" t="str">
            <v>&lt;100%</v>
          </cell>
        </row>
        <row r="82">
          <cell r="G82" t="str">
            <v>&gt;&gt;0</v>
          </cell>
        </row>
        <row r="83">
          <cell r="G83" t="str">
            <v>30-90</v>
          </cell>
        </row>
        <row r="84">
          <cell r="G84" t="str">
            <v>&gt;0.50</v>
          </cell>
        </row>
        <row r="85">
          <cell r="B85" t="str">
            <v>Wskaźnik bieżącej płynności </v>
          </cell>
          <cell r="C85">
            <v>3</v>
          </cell>
          <cell r="D85">
            <v>1</v>
          </cell>
          <cell r="E85">
            <v>1.5</v>
          </cell>
          <cell r="F85">
            <v>4</v>
          </cell>
          <cell r="G85" t="str">
            <v>1.2-2</v>
          </cell>
          <cell r="H85" t="str">
            <v>1.2-2</v>
          </cell>
        </row>
        <row r="86">
          <cell r="B86" t="str">
            <v>Wskaźnik płynności szybki</v>
          </cell>
          <cell r="C86">
            <v>2</v>
          </cell>
          <cell r="D86">
            <v>0.5</v>
          </cell>
          <cell r="E86">
            <v>0.75</v>
          </cell>
          <cell r="F86">
            <v>2</v>
          </cell>
          <cell r="G86" t="str">
            <v>1-1.5</v>
          </cell>
          <cell r="H86" t="str">
            <v>1-1.5</v>
          </cell>
        </row>
        <row r="87">
          <cell r="G87" t="str">
            <v>ok.0.2</v>
          </cell>
        </row>
        <row r="89">
          <cell r="G89" t="str">
            <v>&gt;1</v>
          </cell>
        </row>
        <row r="90">
          <cell r="B90" t="str">
            <v>Cykl zapasów  w dniach**</v>
          </cell>
          <cell r="C90">
            <v>90</v>
          </cell>
          <cell r="D90">
            <v>60</v>
          </cell>
          <cell r="E90">
            <v>270</v>
          </cell>
          <cell r="F90">
            <v>288</v>
          </cell>
        </row>
        <row r="92">
          <cell r="B92" t="str">
            <v>Cykl ściągania należności w dniach**</v>
          </cell>
          <cell r="C92">
            <v>90</v>
          </cell>
          <cell r="D92">
            <v>45</v>
          </cell>
          <cell r="E92">
            <v>202.5</v>
          </cell>
          <cell r="F92">
            <v>205.7142857142857</v>
          </cell>
          <cell r="G92" t="str">
            <v>&lt;50</v>
          </cell>
          <cell r="H92" t="str">
            <v>&lt;50</v>
          </cell>
        </row>
        <row r="93">
          <cell r="G93" t="str">
            <v>&lt;50</v>
          </cell>
        </row>
        <row r="94">
          <cell r="B94" t="str">
            <v>Cykl płacenia zobowiązań w dniach**</v>
          </cell>
          <cell r="C94">
            <v>45</v>
          </cell>
          <cell r="D94">
            <v>72</v>
          </cell>
          <cell r="E94">
            <v>216</v>
          </cell>
          <cell r="F94">
            <v>102.85714285714285</v>
          </cell>
        </row>
        <row r="96">
          <cell r="G96" t="str">
            <v>mały</v>
          </cell>
        </row>
        <row r="97">
          <cell r="G97" t="str">
            <v>mały</v>
          </cell>
        </row>
        <row r="99">
          <cell r="G99" t="str">
            <v>57-67%</v>
          </cell>
        </row>
        <row r="100">
          <cell r="G100" t="str">
            <v>&lt;200%</v>
          </cell>
        </row>
        <row r="101">
          <cell r="G101" t="str">
            <v>&gt;&gt;10%</v>
          </cell>
        </row>
        <row r="103">
          <cell r="G103" t="str">
            <v>&gt;0</v>
          </cell>
        </row>
        <row r="104">
          <cell r="B104" t="str">
            <v>Rentowność sprzedaży netto </v>
          </cell>
          <cell r="C104">
            <v>1</v>
          </cell>
          <cell r="D104">
            <v>0.25</v>
          </cell>
          <cell r="E104">
            <v>0.25</v>
          </cell>
          <cell r="F104">
            <v>0.2857142857142857</v>
          </cell>
          <cell r="G104" t="str">
            <v>&gt;0</v>
          </cell>
          <cell r="H104" t="str">
            <v>&gt;0</v>
          </cell>
        </row>
        <row r="105">
          <cell r="B105" t="str">
            <v>Rentowność działalności podstawowej </v>
          </cell>
          <cell r="C105">
            <v>0.5</v>
          </cell>
          <cell r="D105">
            <v>0.25</v>
          </cell>
          <cell r="E105">
            <v>0.25</v>
          </cell>
          <cell r="F105">
            <v>0.2857142857142857</v>
          </cell>
          <cell r="G105" t="str">
            <v>&gt;&gt;0</v>
          </cell>
          <cell r="H105" t="str">
            <v>&gt;&gt;0</v>
          </cell>
        </row>
        <row r="106">
          <cell r="G106" t="str">
            <v>&gt;0</v>
          </cell>
        </row>
        <row r="107">
          <cell r="G107" t="str">
            <v>&gt;0</v>
          </cell>
        </row>
        <row r="108">
          <cell r="G108" t="str">
            <v>&gt;1</v>
          </cell>
        </row>
        <row r="109">
          <cell r="G109" t="str">
            <v>&gt;20%</v>
          </cell>
        </row>
        <row r="110">
          <cell r="G110" t="str">
            <v>&gt;0</v>
          </cell>
        </row>
        <row r="111">
          <cell r="G111" t="str">
            <v>&lt;300%</v>
          </cell>
        </row>
        <row r="112">
          <cell r="G112" t="str">
            <v>&gt;20%</v>
          </cell>
        </row>
        <row r="113">
          <cell r="G113" t="str">
            <v>&lt;90%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AD81"/>
  <sheetViews>
    <sheetView zoomScale="75" zoomScaleNormal="75" workbookViewId="0" topLeftCell="A1">
      <selection activeCell="B8" sqref="B8:B11"/>
    </sheetView>
  </sheetViews>
  <sheetFormatPr defaultColWidth="9.140625" defaultRowHeight="12.75"/>
  <cols>
    <col min="1" max="1" width="6.28125" style="0" customWidth="1"/>
    <col min="2" max="2" width="27.421875" style="0" customWidth="1"/>
    <col min="3" max="3" width="13.28125" style="0" customWidth="1"/>
    <col min="4" max="4" width="5.7109375" style="0" customWidth="1"/>
    <col min="5" max="5" width="6.57421875" style="0" customWidth="1"/>
    <col min="6" max="6" width="17.140625" style="0" customWidth="1"/>
    <col min="7" max="7" width="14.7109375" style="0" customWidth="1"/>
    <col min="8" max="8" width="16.8515625" style="0" customWidth="1"/>
    <col min="9" max="9" width="17.00390625" style="0" customWidth="1"/>
    <col min="10" max="10" width="16.7109375" style="0" customWidth="1"/>
    <col min="11" max="11" width="14.57421875" style="0" customWidth="1"/>
    <col min="12" max="12" width="15.421875" style="0" customWidth="1"/>
    <col min="13" max="13" width="14.57421875" style="0" customWidth="1"/>
    <col min="14" max="14" width="15.57421875" style="0" customWidth="1"/>
    <col min="15" max="15" width="12.00390625" style="0" customWidth="1"/>
    <col min="16" max="16" width="7.28125" style="0" customWidth="1"/>
    <col min="17" max="17" width="16.421875" style="0" customWidth="1"/>
    <col min="18" max="18" width="18.421875" style="0" customWidth="1"/>
  </cols>
  <sheetData>
    <row r="1" spans="1:21" ht="15.75">
      <c r="A1" s="209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209"/>
      <c r="U1" s="209"/>
    </row>
    <row r="2" spans="2:21" ht="27.75" customHeight="1">
      <c r="B2" s="261" t="s">
        <v>219</v>
      </c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1"/>
      <c r="O2" s="261"/>
      <c r="P2" s="209"/>
      <c r="Q2" s="209"/>
      <c r="R2" s="209"/>
      <c r="S2" s="209"/>
      <c r="T2" s="209"/>
      <c r="U2" s="209"/>
    </row>
    <row r="3" spans="1:21" ht="15.75">
      <c r="A3" s="209"/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</row>
    <row r="4" spans="1:21" ht="15.75">
      <c r="A4" s="209"/>
      <c r="P4" s="209"/>
      <c r="Q4" s="209"/>
      <c r="R4" s="209"/>
      <c r="S4" s="209"/>
      <c r="T4" s="209"/>
      <c r="U4" s="209"/>
    </row>
    <row r="5" spans="1:21" ht="15.75">
      <c r="A5" s="209"/>
      <c r="F5" s="210" t="s">
        <v>121</v>
      </c>
      <c r="P5" s="209"/>
      <c r="Q5" s="209"/>
      <c r="R5" s="209"/>
      <c r="S5" s="209"/>
      <c r="T5" s="209"/>
      <c r="U5" s="209"/>
    </row>
    <row r="6" spans="1:21" ht="15.75">
      <c r="A6" s="209"/>
      <c r="B6" s="209"/>
      <c r="C6" s="209"/>
      <c r="D6" s="209"/>
      <c r="E6" s="209"/>
      <c r="F6" s="209"/>
      <c r="G6" s="209"/>
      <c r="H6" s="209"/>
      <c r="I6" s="209"/>
      <c r="J6" s="209"/>
      <c r="K6" s="209"/>
      <c r="L6" s="209"/>
      <c r="M6" s="209"/>
      <c r="N6" s="209"/>
      <c r="O6" s="209"/>
      <c r="P6" s="209"/>
      <c r="Q6" s="209"/>
      <c r="R6" s="209"/>
      <c r="S6" s="209"/>
      <c r="T6" s="209"/>
      <c r="U6" s="209"/>
    </row>
    <row r="7" spans="1:21" ht="16.5" thickBot="1">
      <c r="A7" s="197"/>
      <c r="B7" s="197"/>
      <c r="C7" s="197"/>
      <c r="D7" s="211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209"/>
      <c r="T7" s="209"/>
      <c r="U7" s="209"/>
    </row>
    <row r="8" spans="1:21" ht="66" customHeight="1">
      <c r="A8" s="277" t="s">
        <v>3</v>
      </c>
      <c r="B8" s="279" t="s">
        <v>122</v>
      </c>
      <c r="C8" s="279" t="s">
        <v>123</v>
      </c>
      <c r="D8" s="281" t="s">
        <v>198</v>
      </c>
      <c r="E8" s="282"/>
      <c r="F8" s="289" t="s">
        <v>124</v>
      </c>
      <c r="G8" s="267" t="s">
        <v>10</v>
      </c>
      <c r="H8" s="268"/>
      <c r="I8" s="268"/>
      <c r="J8" s="268"/>
      <c r="K8" s="268"/>
      <c r="L8" s="265" t="s">
        <v>199</v>
      </c>
      <c r="M8" s="288" t="s">
        <v>200</v>
      </c>
      <c r="N8" s="288"/>
      <c r="O8" s="288"/>
      <c r="P8" s="288"/>
      <c r="Q8" s="275" t="s">
        <v>125</v>
      </c>
      <c r="R8" s="197"/>
      <c r="S8" s="209"/>
      <c r="T8" s="209"/>
      <c r="U8" s="209"/>
    </row>
    <row r="9" spans="1:21" ht="66" customHeight="1">
      <c r="A9" s="277"/>
      <c r="B9" s="280"/>
      <c r="C9" s="280"/>
      <c r="D9" s="283" t="s">
        <v>126</v>
      </c>
      <c r="E9" s="283" t="s">
        <v>127</v>
      </c>
      <c r="F9" s="290"/>
      <c r="G9" s="272" t="s">
        <v>128</v>
      </c>
      <c r="H9" s="273"/>
      <c r="I9" s="274"/>
      <c r="J9" s="281" t="s">
        <v>201</v>
      </c>
      <c r="K9" s="272"/>
      <c r="L9" s="266"/>
      <c r="M9" s="286">
        <v>2011</v>
      </c>
      <c r="N9" s="283">
        <v>2012</v>
      </c>
      <c r="O9" s="283">
        <v>2013</v>
      </c>
      <c r="P9" s="278">
        <v>2014</v>
      </c>
      <c r="Q9" s="285"/>
      <c r="R9" s="197"/>
      <c r="S9" s="209"/>
      <c r="T9" s="209"/>
      <c r="U9" s="209"/>
    </row>
    <row r="10" spans="1:21" ht="44.25" customHeight="1">
      <c r="A10" s="277"/>
      <c r="B10" s="280"/>
      <c r="C10" s="280"/>
      <c r="D10" s="284"/>
      <c r="E10" s="284"/>
      <c r="F10" s="290"/>
      <c r="G10" s="275" t="s">
        <v>202</v>
      </c>
      <c r="H10" s="270" t="s">
        <v>129</v>
      </c>
      <c r="I10" s="271"/>
      <c r="J10" s="293" t="s">
        <v>203</v>
      </c>
      <c r="K10" s="295" t="s">
        <v>204</v>
      </c>
      <c r="L10" s="266"/>
      <c r="M10" s="287"/>
      <c r="N10" s="284"/>
      <c r="O10" s="284"/>
      <c r="P10" s="292"/>
      <c r="Q10" s="285"/>
      <c r="R10" s="197"/>
      <c r="S10" s="209"/>
      <c r="T10" s="209"/>
      <c r="U10" s="209"/>
    </row>
    <row r="11" spans="1:21" ht="104.25" customHeight="1">
      <c r="A11" s="278"/>
      <c r="B11" s="280"/>
      <c r="C11" s="280"/>
      <c r="D11" s="284"/>
      <c r="E11" s="284"/>
      <c r="F11" s="291"/>
      <c r="G11" s="276"/>
      <c r="H11" s="212" t="s">
        <v>205</v>
      </c>
      <c r="I11" s="213" t="s">
        <v>206</v>
      </c>
      <c r="J11" s="294"/>
      <c r="K11" s="296"/>
      <c r="L11" s="266"/>
      <c r="M11" s="287"/>
      <c r="N11" s="284"/>
      <c r="O11" s="284"/>
      <c r="P11" s="292"/>
      <c r="Q11" s="285"/>
      <c r="R11" s="197"/>
      <c r="S11" s="209"/>
      <c r="T11" s="209"/>
      <c r="U11" s="209"/>
    </row>
    <row r="12" spans="1:21" ht="18" customHeight="1">
      <c r="A12" s="214">
        <v>1</v>
      </c>
      <c r="B12" s="215">
        <v>2</v>
      </c>
      <c r="C12" s="215">
        <v>3</v>
      </c>
      <c r="D12" s="216">
        <v>4</v>
      </c>
      <c r="E12" s="216">
        <v>5</v>
      </c>
      <c r="F12" s="215">
        <v>6</v>
      </c>
      <c r="G12" s="215">
        <v>7</v>
      </c>
      <c r="H12" s="216">
        <v>8</v>
      </c>
      <c r="I12" s="216">
        <v>9</v>
      </c>
      <c r="J12" s="215">
        <v>10</v>
      </c>
      <c r="K12" s="215">
        <v>11</v>
      </c>
      <c r="L12" s="216">
        <v>12</v>
      </c>
      <c r="M12" s="216">
        <v>13</v>
      </c>
      <c r="N12" s="215">
        <v>14</v>
      </c>
      <c r="O12" s="215">
        <v>15</v>
      </c>
      <c r="P12" s="216">
        <v>16</v>
      </c>
      <c r="Q12" s="215">
        <v>18</v>
      </c>
      <c r="R12" s="197"/>
      <c r="S12" s="209"/>
      <c r="T12" s="209"/>
      <c r="U12" s="209"/>
    </row>
    <row r="13" spans="1:30" ht="23.25" customHeight="1">
      <c r="A13" s="217"/>
      <c r="B13" s="264" t="s">
        <v>207</v>
      </c>
      <c r="C13" s="264"/>
      <c r="D13" s="264"/>
      <c r="E13" s="264"/>
      <c r="F13" s="218">
        <f aca="true" t="shared" si="0" ref="F13:Q13">F16</f>
        <v>9644000</v>
      </c>
      <c r="G13" s="218">
        <f t="shared" si="0"/>
        <v>4493300</v>
      </c>
      <c r="H13" s="218">
        <f t="shared" si="0"/>
        <v>4493300</v>
      </c>
      <c r="I13" s="218">
        <f t="shared" si="0"/>
        <v>4493300</v>
      </c>
      <c r="J13" s="218">
        <f t="shared" si="0"/>
        <v>5150700</v>
      </c>
      <c r="K13" s="218">
        <f t="shared" si="0"/>
        <v>5150700</v>
      </c>
      <c r="L13" s="218">
        <f t="shared" si="0"/>
        <v>9644000</v>
      </c>
      <c r="M13" s="218">
        <f t="shared" si="0"/>
        <v>8246600</v>
      </c>
      <c r="N13" s="218">
        <f t="shared" si="0"/>
        <v>1150000</v>
      </c>
      <c r="O13" s="218">
        <f t="shared" si="0"/>
        <v>247400</v>
      </c>
      <c r="P13" s="218">
        <f t="shared" si="0"/>
        <v>0</v>
      </c>
      <c r="Q13" s="218">
        <f t="shared" si="0"/>
        <v>9644000</v>
      </c>
      <c r="R13" s="197"/>
      <c r="S13" s="209"/>
      <c r="T13" s="209"/>
      <c r="U13" s="209"/>
      <c r="V13" s="197"/>
      <c r="W13" s="197"/>
      <c r="X13" s="197"/>
      <c r="Y13" s="197"/>
      <c r="Z13" s="197"/>
      <c r="AA13" s="197"/>
      <c r="AB13" s="197"/>
      <c r="AC13" s="197"/>
      <c r="AD13" s="197"/>
    </row>
    <row r="14" spans="1:30" s="2" customFormat="1" ht="15.75">
      <c r="A14" s="219"/>
      <c r="B14" s="257" t="s">
        <v>10</v>
      </c>
      <c r="C14" s="257"/>
      <c r="D14" s="257"/>
      <c r="E14" s="257"/>
      <c r="F14" s="220"/>
      <c r="G14" s="220"/>
      <c r="H14" s="220"/>
      <c r="I14" s="220"/>
      <c r="J14" s="221"/>
      <c r="K14" s="221"/>
      <c r="L14" s="221"/>
      <c r="M14" s="221"/>
      <c r="N14" s="221"/>
      <c r="O14" s="221"/>
      <c r="P14" s="221"/>
      <c r="Q14" s="221"/>
      <c r="R14" s="222"/>
      <c r="S14" s="223"/>
      <c r="T14" s="223"/>
      <c r="U14" s="223"/>
      <c r="V14" s="222"/>
      <c r="W14" s="222"/>
      <c r="X14" s="222"/>
      <c r="Y14" s="222"/>
      <c r="Z14" s="222"/>
      <c r="AA14" s="222"/>
      <c r="AB14" s="222"/>
      <c r="AC14" s="222"/>
      <c r="AD14" s="222"/>
    </row>
    <row r="15" spans="1:30" ht="15.75">
      <c r="A15" s="224" t="s">
        <v>130</v>
      </c>
      <c r="B15" s="263" t="s">
        <v>131</v>
      </c>
      <c r="C15" s="263"/>
      <c r="D15" s="263"/>
      <c r="E15" s="263"/>
      <c r="F15" s="225">
        <v>0</v>
      </c>
      <c r="G15" s="225">
        <v>0</v>
      </c>
      <c r="H15" s="225">
        <v>0</v>
      </c>
      <c r="I15" s="225">
        <v>0</v>
      </c>
      <c r="J15" s="225">
        <v>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197"/>
      <c r="S15" s="209"/>
      <c r="T15" s="209"/>
      <c r="U15" s="209"/>
      <c r="V15" s="197"/>
      <c r="W15" s="197"/>
      <c r="X15" s="197"/>
      <c r="Y15" s="197"/>
      <c r="Z15" s="197"/>
      <c r="AA15" s="197"/>
      <c r="AB15" s="197"/>
      <c r="AC15" s="197"/>
      <c r="AD15" s="197"/>
    </row>
    <row r="16" spans="1:30" ht="32.25" customHeight="1">
      <c r="A16" s="224" t="s">
        <v>132</v>
      </c>
      <c r="B16" s="263" t="s">
        <v>133</v>
      </c>
      <c r="C16" s="263"/>
      <c r="D16" s="263"/>
      <c r="E16" s="263"/>
      <c r="F16" s="225">
        <f aca="true" t="shared" si="1" ref="F16:Q16">F18</f>
        <v>9644000</v>
      </c>
      <c r="G16" s="225">
        <f t="shared" si="1"/>
        <v>4493300</v>
      </c>
      <c r="H16" s="225">
        <f t="shared" si="1"/>
        <v>4493300</v>
      </c>
      <c r="I16" s="225">
        <f t="shared" si="1"/>
        <v>4493300</v>
      </c>
      <c r="J16" s="225">
        <f t="shared" si="1"/>
        <v>5150700</v>
      </c>
      <c r="K16" s="225">
        <f t="shared" si="1"/>
        <v>5150700</v>
      </c>
      <c r="L16" s="225">
        <f t="shared" si="1"/>
        <v>9644000</v>
      </c>
      <c r="M16" s="225">
        <f t="shared" si="1"/>
        <v>8246600</v>
      </c>
      <c r="N16" s="225">
        <f t="shared" si="1"/>
        <v>1150000</v>
      </c>
      <c r="O16" s="225">
        <f t="shared" si="1"/>
        <v>247400</v>
      </c>
      <c r="P16" s="225">
        <f t="shared" si="1"/>
        <v>0</v>
      </c>
      <c r="Q16" s="225">
        <f t="shared" si="1"/>
        <v>9644000</v>
      </c>
      <c r="R16" s="197"/>
      <c r="S16" s="209"/>
      <c r="T16" s="209"/>
      <c r="U16" s="209"/>
      <c r="V16" s="197"/>
      <c r="W16" s="197"/>
      <c r="X16" s="197"/>
      <c r="Y16" s="197"/>
      <c r="Z16" s="197"/>
      <c r="AA16" s="197"/>
      <c r="AB16" s="197"/>
      <c r="AC16" s="197"/>
      <c r="AD16" s="197"/>
    </row>
    <row r="17" spans="1:30" s="2" customFormat="1" ht="15.75" customHeight="1">
      <c r="A17" s="226"/>
      <c r="B17" s="257" t="s">
        <v>134</v>
      </c>
      <c r="C17" s="257"/>
      <c r="D17" s="257"/>
      <c r="E17" s="25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2"/>
      <c r="S17" s="223"/>
      <c r="T17" s="223"/>
      <c r="U17" s="223"/>
      <c r="V17" s="222"/>
      <c r="W17" s="222"/>
      <c r="X17" s="222"/>
      <c r="Y17" s="222"/>
      <c r="Z17" s="222"/>
      <c r="AA17" s="222"/>
      <c r="AB17" s="222"/>
      <c r="AC17" s="222"/>
      <c r="AD17" s="222"/>
    </row>
    <row r="18" spans="1:30" ht="47.25" customHeight="1">
      <c r="A18" s="228" t="s">
        <v>7</v>
      </c>
      <c r="B18" s="255" t="s">
        <v>208</v>
      </c>
      <c r="C18" s="255"/>
      <c r="D18" s="255"/>
      <c r="E18" s="255"/>
      <c r="F18" s="229">
        <f aca="true" t="shared" si="2" ref="F18:Q18">F23+F40</f>
        <v>9644000</v>
      </c>
      <c r="G18" s="229">
        <f t="shared" si="2"/>
        <v>4493300</v>
      </c>
      <c r="H18" s="229">
        <f t="shared" si="2"/>
        <v>4493300</v>
      </c>
      <c r="I18" s="229">
        <f t="shared" si="2"/>
        <v>4493300</v>
      </c>
      <c r="J18" s="229">
        <f t="shared" si="2"/>
        <v>5150700</v>
      </c>
      <c r="K18" s="229">
        <f t="shared" si="2"/>
        <v>5150700</v>
      </c>
      <c r="L18" s="229">
        <f t="shared" si="2"/>
        <v>9644000</v>
      </c>
      <c r="M18" s="229">
        <f t="shared" si="2"/>
        <v>8246600</v>
      </c>
      <c r="N18" s="229">
        <f t="shared" si="2"/>
        <v>1150000</v>
      </c>
      <c r="O18" s="229">
        <f t="shared" si="2"/>
        <v>247400</v>
      </c>
      <c r="P18" s="229">
        <f t="shared" si="2"/>
        <v>0</v>
      </c>
      <c r="Q18" s="229">
        <f t="shared" si="2"/>
        <v>9644000</v>
      </c>
      <c r="R18" s="197"/>
      <c r="S18" s="209"/>
      <c r="T18" s="209"/>
      <c r="U18" s="209"/>
      <c r="V18" s="197"/>
      <c r="W18" s="197"/>
      <c r="X18" s="197"/>
      <c r="Y18" s="197"/>
      <c r="Z18" s="197"/>
      <c r="AA18" s="197"/>
      <c r="AB18" s="197"/>
      <c r="AC18" s="197"/>
      <c r="AD18" s="197"/>
    </row>
    <row r="19" spans="1:30" ht="16.5" customHeight="1">
      <c r="A19" s="230"/>
      <c r="B19" s="262" t="s">
        <v>10</v>
      </c>
      <c r="C19" s="262"/>
      <c r="D19" s="262"/>
      <c r="E19" s="262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 t="s">
        <v>70</v>
      </c>
      <c r="R19" s="197"/>
      <c r="S19" s="209"/>
      <c r="T19" s="209"/>
      <c r="U19" s="209"/>
      <c r="V19" s="197"/>
      <c r="W19" s="197"/>
      <c r="X19" s="197"/>
      <c r="Y19" s="197"/>
      <c r="Z19" s="197"/>
      <c r="AA19" s="197"/>
      <c r="AB19" s="197"/>
      <c r="AC19" s="197"/>
      <c r="AD19" s="197"/>
    </row>
    <row r="20" spans="1:30" ht="15.75">
      <c r="A20" s="232" t="s">
        <v>8</v>
      </c>
      <c r="B20" s="269" t="s">
        <v>135</v>
      </c>
      <c r="C20" s="269"/>
      <c r="D20" s="269"/>
      <c r="E20" s="269"/>
      <c r="F20" s="233">
        <v>0</v>
      </c>
      <c r="G20" s="233">
        <v>0</v>
      </c>
      <c r="H20" s="233">
        <v>0</v>
      </c>
      <c r="I20" s="233">
        <v>0</v>
      </c>
      <c r="J20" s="233">
        <v>0</v>
      </c>
      <c r="K20" s="233">
        <v>0</v>
      </c>
      <c r="L20" s="233">
        <v>0</v>
      </c>
      <c r="M20" s="233">
        <v>0</v>
      </c>
      <c r="N20" s="233">
        <v>0</v>
      </c>
      <c r="O20" s="233">
        <v>0</v>
      </c>
      <c r="P20" s="233">
        <v>0</v>
      </c>
      <c r="Q20" s="233">
        <v>0</v>
      </c>
      <c r="R20" s="197"/>
      <c r="S20" s="209"/>
      <c r="T20" s="209"/>
      <c r="U20" s="209"/>
      <c r="V20" s="197"/>
      <c r="W20" s="197"/>
      <c r="X20" s="197"/>
      <c r="Y20" s="197"/>
      <c r="Z20" s="197"/>
      <c r="AA20" s="197"/>
      <c r="AB20" s="197"/>
      <c r="AC20" s="197"/>
      <c r="AD20" s="197"/>
    </row>
    <row r="21" spans="1:30" ht="24" customHeight="1">
      <c r="A21" s="232" t="s">
        <v>9</v>
      </c>
      <c r="B21" s="269" t="s">
        <v>136</v>
      </c>
      <c r="C21" s="269"/>
      <c r="D21" s="269"/>
      <c r="E21" s="269"/>
      <c r="F21" s="233">
        <f aca="true" t="shared" si="3" ref="F21:Q21">F23</f>
        <v>7917000</v>
      </c>
      <c r="G21" s="233">
        <f t="shared" si="3"/>
        <v>4493300</v>
      </c>
      <c r="H21" s="233">
        <f t="shared" si="3"/>
        <v>4493300</v>
      </c>
      <c r="I21" s="233">
        <f t="shared" si="3"/>
        <v>4493300</v>
      </c>
      <c r="J21" s="233">
        <f t="shared" si="3"/>
        <v>3423700</v>
      </c>
      <c r="K21" s="233">
        <f t="shared" si="3"/>
        <v>3423700</v>
      </c>
      <c r="L21" s="233">
        <f t="shared" si="3"/>
        <v>7917000</v>
      </c>
      <c r="M21" s="233">
        <f t="shared" si="3"/>
        <v>6519600</v>
      </c>
      <c r="N21" s="233">
        <f t="shared" si="3"/>
        <v>1150000</v>
      </c>
      <c r="O21" s="233">
        <f t="shared" si="3"/>
        <v>247400</v>
      </c>
      <c r="P21" s="233">
        <f t="shared" si="3"/>
        <v>0</v>
      </c>
      <c r="Q21" s="233">
        <f t="shared" si="3"/>
        <v>7917000</v>
      </c>
      <c r="R21" s="197"/>
      <c r="S21" s="209"/>
      <c r="T21" s="209"/>
      <c r="U21" s="209"/>
      <c r="V21" s="197"/>
      <c r="W21" s="197"/>
      <c r="X21" s="197"/>
      <c r="Y21" s="197"/>
      <c r="Z21" s="197"/>
      <c r="AA21" s="197"/>
      <c r="AB21" s="197"/>
      <c r="AC21" s="197"/>
      <c r="AD21" s="197"/>
    </row>
    <row r="22" spans="1:30" ht="15.75">
      <c r="A22" s="234"/>
      <c r="B22" s="257" t="s">
        <v>134</v>
      </c>
      <c r="C22" s="257"/>
      <c r="D22" s="257"/>
      <c r="E22" s="257"/>
      <c r="F22" s="227"/>
      <c r="G22" s="227"/>
      <c r="H22" s="227"/>
      <c r="I22" s="227"/>
      <c r="J22" s="235"/>
      <c r="K22" s="235"/>
      <c r="L22" s="235"/>
      <c r="M22" s="235"/>
      <c r="N22" s="235"/>
      <c r="O22" s="235"/>
      <c r="P22" s="236"/>
      <c r="Q22" s="236"/>
      <c r="R22" s="197"/>
      <c r="S22" s="209"/>
      <c r="T22" s="209"/>
      <c r="U22" s="209"/>
      <c r="V22" s="197"/>
      <c r="W22" s="197"/>
      <c r="X22" s="197"/>
      <c r="Y22" s="197"/>
      <c r="Z22" s="197"/>
      <c r="AA22" s="197"/>
      <c r="AB22" s="197"/>
      <c r="AC22" s="197"/>
      <c r="AD22" s="197"/>
    </row>
    <row r="23" spans="1:30" ht="45.75" customHeight="1">
      <c r="A23" s="237" t="s">
        <v>137</v>
      </c>
      <c r="B23" s="258" t="s">
        <v>209</v>
      </c>
      <c r="C23" s="258"/>
      <c r="D23" s="258"/>
      <c r="E23" s="258"/>
      <c r="F23" s="238">
        <f aca="true" t="shared" si="4" ref="F23:Q23">F25</f>
        <v>7917000</v>
      </c>
      <c r="G23" s="239">
        <f t="shared" si="4"/>
        <v>4493300</v>
      </c>
      <c r="H23" s="239">
        <f t="shared" si="4"/>
        <v>4493300</v>
      </c>
      <c r="I23" s="239">
        <f t="shared" si="4"/>
        <v>4493300</v>
      </c>
      <c r="J23" s="239">
        <f t="shared" si="4"/>
        <v>3423700</v>
      </c>
      <c r="K23" s="239">
        <f t="shared" si="4"/>
        <v>3423700</v>
      </c>
      <c r="L23" s="239">
        <f t="shared" si="4"/>
        <v>7917000</v>
      </c>
      <c r="M23" s="239">
        <f t="shared" si="4"/>
        <v>6519600</v>
      </c>
      <c r="N23" s="239">
        <f t="shared" si="4"/>
        <v>1150000</v>
      </c>
      <c r="O23" s="239">
        <f t="shared" si="4"/>
        <v>247400</v>
      </c>
      <c r="P23" s="239">
        <f t="shared" si="4"/>
        <v>0</v>
      </c>
      <c r="Q23" s="239">
        <f t="shared" si="4"/>
        <v>7917000</v>
      </c>
      <c r="R23" s="197"/>
      <c r="S23" s="209"/>
      <c r="T23" s="209"/>
      <c r="U23" s="209"/>
      <c r="V23" s="197"/>
      <c r="W23" s="197"/>
      <c r="X23" s="197"/>
      <c r="Y23" s="197"/>
      <c r="Z23" s="197"/>
      <c r="AA23" s="197"/>
      <c r="AB23" s="197"/>
      <c r="AC23" s="197"/>
      <c r="AD23" s="197"/>
    </row>
    <row r="24" spans="1:30" ht="15.75">
      <c r="A24" s="240" t="s">
        <v>138</v>
      </c>
      <c r="B24" s="259" t="s">
        <v>210</v>
      </c>
      <c r="C24" s="259"/>
      <c r="D24" s="259"/>
      <c r="E24" s="259"/>
      <c r="F24" s="231">
        <v>0</v>
      </c>
      <c r="G24" s="231">
        <v>0</v>
      </c>
      <c r="H24" s="231">
        <v>0</v>
      </c>
      <c r="I24" s="231">
        <v>0</v>
      </c>
      <c r="J24" s="235">
        <v>0</v>
      </c>
      <c r="K24" s="235">
        <v>0</v>
      </c>
      <c r="L24" s="235">
        <v>0</v>
      </c>
      <c r="M24" s="235">
        <v>0</v>
      </c>
      <c r="N24" s="235">
        <v>0</v>
      </c>
      <c r="O24" s="235">
        <v>0</v>
      </c>
      <c r="P24" s="236">
        <v>0</v>
      </c>
      <c r="Q24" s="236">
        <v>0</v>
      </c>
      <c r="R24" s="197"/>
      <c r="S24" s="209"/>
      <c r="T24" s="209"/>
      <c r="U24" s="209"/>
      <c r="V24" s="197"/>
      <c r="W24" s="197"/>
      <c r="X24" s="197"/>
      <c r="Y24" s="197"/>
      <c r="Z24" s="197"/>
      <c r="AA24" s="197"/>
      <c r="AB24" s="197"/>
      <c r="AC24" s="197"/>
      <c r="AD24" s="197"/>
    </row>
    <row r="25" spans="1:30" ht="15.75">
      <c r="A25" s="240" t="s">
        <v>139</v>
      </c>
      <c r="B25" s="259" t="s">
        <v>211</v>
      </c>
      <c r="C25" s="259"/>
      <c r="D25" s="259"/>
      <c r="E25" s="259"/>
      <c r="F25" s="231">
        <f aca="true" t="shared" si="5" ref="F25:Q25">F28</f>
        <v>7917000</v>
      </c>
      <c r="G25" s="231">
        <f t="shared" si="5"/>
        <v>4493300</v>
      </c>
      <c r="H25" s="231">
        <f t="shared" si="5"/>
        <v>4493300</v>
      </c>
      <c r="I25" s="231">
        <f t="shared" si="5"/>
        <v>4493300</v>
      </c>
      <c r="J25" s="231">
        <f t="shared" si="5"/>
        <v>3423700</v>
      </c>
      <c r="K25" s="231">
        <f t="shared" si="5"/>
        <v>3423700</v>
      </c>
      <c r="L25" s="235">
        <f t="shared" si="5"/>
        <v>7917000</v>
      </c>
      <c r="M25" s="231">
        <f t="shared" si="5"/>
        <v>6519600</v>
      </c>
      <c r="N25" s="231">
        <f t="shared" si="5"/>
        <v>1150000</v>
      </c>
      <c r="O25" s="231">
        <f t="shared" si="5"/>
        <v>247400</v>
      </c>
      <c r="P25" s="231">
        <f t="shared" si="5"/>
        <v>0</v>
      </c>
      <c r="Q25" s="231">
        <f t="shared" si="5"/>
        <v>7917000</v>
      </c>
      <c r="R25" s="197"/>
      <c r="S25" s="209"/>
      <c r="T25" s="209"/>
      <c r="U25" s="209"/>
      <c r="V25" s="197"/>
      <c r="W25" s="197"/>
      <c r="X25" s="197"/>
      <c r="Y25" s="197"/>
      <c r="Z25" s="197"/>
      <c r="AA25" s="197"/>
      <c r="AB25" s="197"/>
      <c r="AC25" s="197"/>
      <c r="AD25" s="197"/>
    </row>
    <row r="26" spans="1:30" ht="15.75">
      <c r="A26" s="242"/>
      <c r="B26" s="257" t="s">
        <v>10</v>
      </c>
      <c r="C26" s="257"/>
      <c r="D26" s="257"/>
      <c r="E26" s="257"/>
      <c r="F26" s="243"/>
      <c r="G26" s="227"/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197"/>
      <c r="S26" s="209"/>
      <c r="T26" s="209"/>
      <c r="U26" s="209"/>
      <c r="V26" s="197"/>
      <c r="W26" s="197"/>
      <c r="X26" s="197"/>
      <c r="Y26" s="197"/>
      <c r="Z26" s="197"/>
      <c r="AA26" s="197"/>
      <c r="AB26" s="197"/>
      <c r="AC26" s="197"/>
      <c r="AD26" s="197"/>
    </row>
    <row r="27" spans="1:30" ht="23.25" customHeight="1">
      <c r="A27" s="232" t="s">
        <v>140</v>
      </c>
      <c r="B27" s="256" t="s">
        <v>141</v>
      </c>
      <c r="C27" s="256"/>
      <c r="D27" s="256"/>
      <c r="E27" s="256"/>
      <c r="F27" s="233">
        <v>0</v>
      </c>
      <c r="G27" s="233">
        <v>0</v>
      </c>
      <c r="H27" s="233">
        <v>0</v>
      </c>
      <c r="I27" s="233">
        <v>0</v>
      </c>
      <c r="J27" s="233">
        <v>0</v>
      </c>
      <c r="K27" s="233">
        <v>0</v>
      </c>
      <c r="L27" s="233">
        <v>0</v>
      </c>
      <c r="M27" s="233">
        <v>0</v>
      </c>
      <c r="N27" s="233">
        <v>0</v>
      </c>
      <c r="O27" s="233">
        <v>0</v>
      </c>
      <c r="P27" s="233">
        <v>0</v>
      </c>
      <c r="Q27" s="233">
        <v>0</v>
      </c>
      <c r="R27" s="197"/>
      <c r="S27" s="209"/>
      <c r="T27" s="209"/>
      <c r="U27" s="209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0" ht="30" customHeight="1">
      <c r="A28" s="232" t="s">
        <v>142</v>
      </c>
      <c r="B28" s="256" t="s">
        <v>143</v>
      </c>
      <c r="C28" s="256"/>
      <c r="D28" s="256"/>
      <c r="E28" s="256"/>
      <c r="F28" s="233">
        <f aca="true" t="shared" si="6" ref="F28:O28">SUM(F30:F36)</f>
        <v>7917000</v>
      </c>
      <c r="G28" s="233">
        <f t="shared" si="6"/>
        <v>4493300</v>
      </c>
      <c r="H28" s="233">
        <f t="shared" si="6"/>
        <v>4493300</v>
      </c>
      <c r="I28" s="233">
        <f t="shared" si="6"/>
        <v>4493300</v>
      </c>
      <c r="J28" s="233">
        <f t="shared" si="6"/>
        <v>3423700</v>
      </c>
      <c r="K28" s="233">
        <f t="shared" si="6"/>
        <v>3423700</v>
      </c>
      <c r="L28" s="233">
        <f t="shared" si="6"/>
        <v>7917000</v>
      </c>
      <c r="M28" s="233">
        <f t="shared" si="6"/>
        <v>6519600</v>
      </c>
      <c r="N28" s="233">
        <f t="shared" si="6"/>
        <v>1150000</v>
      </c>
      <c r="O28" s="233">
        <f t="shared" si="6"/>
        <v>247400</v>
      </c>
      <c r="P28" s="233">
        <v>0</v>
      </c>
      <c r="Q28" s="233">
        <f>SUM(Q30:Q36)</f>
        <v>7917000</v>
      </c>
      <c r="R28" s="197"/>
      <c r="S28" s="209"/>
      <c r="T28" s="209"/>
      <c r="U28" s="209"/>
      <c r="V28" s="197"/>
      <c r="W28" s="197"/>
      <c r="X28" s="197"/>
      <c r="Y28" s="197"/>
      <c r="Z28" s="197"/>
      <c r="AA28" s="197"/>
      <c r="AB28" s="197"/>
      <c r="AC28" s="197"/>
      <c r="AD28" s="197"/>
    </row>
    <row r="29" spans="1:30" s="2" customFormat="1" ht="15.75">
      <c r="A29" s="240"/>
      <c r="B29" s="257" t="s">
        <v>134</v>
      </c>
      <c r="C29" s="257"/>
      <c r="D29" s="257"/>
      <c r="E29" s="257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22"/>
      <c r="S29" s="223"/>
      <c r="T29" s="223"/>
      <c r="U29" s="223"/>
      <c r="V29" s="222"/>
      <c r="W29" s="222"/>
      <c r="X29" s="222"/>
      <c r="Y29" s="222"/>
      <c r="Z29" s="222"/>
      <c r="AA29" s="222"/>
      <c r="AB29" s="222"/>
      <c r="AC29" s="222"/>
      <c r="AD29" s="222"/>
    </row>
    <row r="30" spans="1:30" ht="33.75" customHeight="1">
      <c r="A30" s="244" t="s">
        <v>144</v>
      </c>
      <c r="B30" s="245" t="s">
        <v>145</v>
      </c>
      <c r="C30" s="234" t="s">
        <v>146</v>
      </c>
      <c r="D30" s="244">
        <v>2010</v>
      </c>
      <c r="E30" s="244">
        <v>2011</v>
      </c>
      <c r="F30" s="246">
        <v>4800000</v>
      </c>
      <c r="G30" s="246">
        <v>2400000</v>
      </c>
      <c r="H30" s="246">
        <v>2400000</v>
      </c>
      <c r="I30" s="246">
        <v>2400000</v>
      </c>
      <c r="J30" s="246">
        <v>2400000</v>
      </c>
      <c r="K30" s="246">
        <v>2400000</v>
      </c>
      <c r="L30" s="246">
        <f>I30+K30</f>
        <v>4800000</v>
      </c>
      <c r="M30" s="246">
        <v>4800000</v>
      </c>
      <c r="N30" s="246">
        <v>0</v>
      </c>
      <c r="O30" s="246">
        <v>0</v>
      </c>
      <c r="P30" s="247">
        <v>0</v>
      </c>
      <c r="Q30" s="247">
        <v>4800000</v>
      </c>
      <c r="R30" s="197"/>
      <c r="S30" s="209"/>
      <c r="T30" s="209"/>
      <c r="U30" s="209"/>
      <c r="V30" s="197"/>
      <c r="W30" s="197"/>
      <c r="X30" s="197"/>
      <c r="Y30" s="197"/>
      <c r="Z30" s="197"/>
      <c r="AA30" s="197"/>
      <c r="AB30" s="197"/>
      <c r="AC30" s="197"/>
      <c r="AD30" s="197"/>
    </row>
    <row r="31" spans="1:30" ht="48" customHeight="1">
      <c r="A31" s="244" t="s">
        <v>147</v>
      </c>
      <c r="B31" s="245" t="s">
        <v>148</v>
      </c>
      <c r="C31" s="234" t="s">
        <v>146</v>
      </c>
      <c r="D31" s="244">
        <v>2011</v>
      </c>
      <c r="E31" s="244">
        <v>2011</v>
      </c>
      <c r="F31" s="246">
        <v>394000</v>
      </c>
      <c r="G31" s="246">
        <v>199800</v>
      </c>
      <c r="H31" s="246">
        <v>199800</v>
      </c>
      <c r="I31" s="246">
        <v>199800</v>
      </c>
      <c r="J31" s="246">
        <v>194200</v>
      </c>
      <c r="K31" s="246">
        <v>194200</v>
      </c>
      <c r="L31" s="246">
        <v>394000</v>
      </c>
      <c r="M31" s="246">
        <v>394000</v>
      </c>
      <c r="N31" s="246">
        <v>0</v>
      </c>
      <c r="O31" s="246">
        <v>0</v>
      </c>
      <c r="P31" s="247">
        <v>0</v>
      </c>
      <c r="Q31" s="247">
        <v>394000</v>
      </c>
      <c r="R31" s="197"/>
      <c r="S31" s="209"/>
      <c r="T31" s="209"/>
      <c r="U31" s="209"/>
      <c r="V31" s="197"/>
      <c r="W31" s="197"/>
      <c r="X31" s="197"/>
      <c r="Y31" s="197"/>
      <c r="Z31" s="197"/>
      <c r="AA31" s="197"/>
      <c r="AB31" s="197"/>
      <c r="AC31" s="197"/>
      <c r="AD31" s="197"/>
    </row>
    <row r="32" spans="1:30" ht="32.25" customHeight="1">
      <c r="A32" s="244" t="s">
        <v>149</v>
      </c>
      <c r="B32" s="245" t="s">
        <v>150</v>
      </c>
      <c r="C32" s="234" t="s">
        <v>146</v>
      </c>
      <c r="D32" s="244">
        <v>2011</v>
      </c>
      <c r="E32" s="244">
        <v>2011</v>
      </c>
      <c r="F32" s="246">
        <v>1110000</v>
      </c>
      <c r="G32" s="246">
        <v>653000</v>
      </c>
      <c r="H32" s="246">
        <v>653000</v>
      </c>
      <c r="I32" s="246">
        <v>653000</v>
      </c>
      <c r="J32" s="246">
        <v>457000</v>
      </c>
      <c r="K32" s="246">
        <v>457000</v>
      </c>
      <c r="L32" s="246">
        <v>1110000</v>
      </c>
      <c r="M32" s="246">
        <v>600000</v>
      </c>
      <c r="N32" s="246">
        <v>510000</v>
      </c>
      <c r="O32" s="246">
        <v>0</v>
      </c>
      <c r="P32" s="247">
        <v>0</v>
      </c>
      <c r="Q32" s="247">
        <v>1110000</v>
      </c>
      <c r="R32" s="206"/>
      <c r="S32" s="209"/>
      <c r="T32" s="209"/>
      <c r="U32" s="209"/>
      <c r="V32" s="197"/>
      <c r="W32" s="197"/>
      <c r="X32" s="197"/>
      <c r="Y32" s="197"/>
      <c r="Z32" s="197"/>
      <c r="AA32" s="197"/>
      <c r="AB32" s="197"/>
      <c r="AC32" s="197"/>
      <c r="AD32" s="197"/>
    </row>
    <row r="33" spans="1:30" ht="48.75" customHeight="1">
      <c r="A33" s="244" t="s">
        <v>151</v>
      </c>
      <c r="B33" s="245" t="s">
        <v>152</v>
      </c>
      <c r="C33" s="234" t="s">
        <v>146</v>
      </c>
      <c r="D33" s="244">
        <v>2011</v>
      </c>
      <c r="E33" s="244">
        <v>2011</v>
      </c>
      <c r="F33" s="246">
        <v>490000</v>
      </c>
      <c r="G33" s="246">
        <v>319000</v>
      </c>
      <c r="H33" s="246">
        <v>319000</v>
      </c>
      <c r="I33" s="246">
        <v>319000</v>
      </c>
      <c r="J33" s="246">
        <v>171000</v>
      </c>
      <c r="K33" s="246">
        <v>171000</v>
      </c>
      <c r="L33" s="246">
        <v>490000</v>
      </c>
      <c r="M33" s="246">
        <v>50000</v>
      </c>
      <c r="N33" s="246">
        <v>440000</v>
      </c>
      <c r="O33" s="246">
        <v>0</v>
      </c>
      <c r="P33" s="247">
        <v>0</v>
      </c>
      <c r="Q33" s="247">
        <v>490000</v>
      </c>
      <c r="R33" s="206"/>
      <c r="S33" s="209"/>
      <c r="T33" s="209"/>
      <c r="U33" s="209"/>
      <c r="V33" s="197"/>
      <c r="W33" s="197"/>
      <c r="X33" s="197"/>
      <c r="Y33" s="197"/>
      <c r="Z33" s="197"/>
      <c r="AA33" s="197"/>
      <c r="AB33" s="197"/>
      <c r="AC33" s="197"/>
      <c r="AD33" s="197"/>
    </row>
    <row r="34" spans="1:30" ht="69" customHeight="1">
      <c r="A34" s="244" t="s">
        <v>153</v>
      </c>
      <c r="B34" s="245" t="s">
        <v>154</v>
      </c>
      <c r="C34" s="234" t="s">
        <v>146</v>
      </c>
      <c r="D34" s="244">
        <v>2011</v>
      </c>
      <c r="E34" s="244">
        <v>2013</v>
      </c>
      <c r="F34" s="246">
        <v>1000000</v>
      </c>
      <c r="G34" s="246">
        <v>850000</v>
      </c>
      <c r="H34" s="246">
        <v>850000</v>
      </c>
      <c r="I34" s="246">
        <v>850000</v>
      </c>
      <c r="J34" s="246">
        <v>150000</v>
      </c>
      <c r="K34" s="246">
        <v>150000</v>
      </c>
      <c r="L34" s="246">
        <v>1000000</v>
      </c>
      <c r="M34" s="246">
        <v>552600</v>
      </c>
      <c r="N34" s="246">
        <v>200000</v>
      </c>
      <c r="O34" s="246">
        <v>247400</v>
      </c>
      <c r="P34" s="247">
        <v>0</v>
      </c>
      <c r="Q34" s="247">
        <v>1000000</v>
      </c>
      <c r="R34" s="206"/>
      <c r="S34" s="209"/>
      <c r="T34" s="209"/>
      <c r="U34" s="209"/>
      <c r="V34" s="197"/>
      <c r="W34" s="197"/>
      <c r="X34" s="197"/>
      <c r="Y34" s="197"/>
      <c r="Z34" s="197"/>
      <c r="AA34" s="197"/>
      <c r="AB34" s="197"/>
      <c r="AC34" s="197"/>
      <c r="AD34" s="197"/>
    </row>
    <row r="35" spans="1:30" ht="42" customHeight="1">
      <c r="A35" s="244" t="s">
        <v>155</v>
      </c>
      <c r="B35" s="245" t="s">
        <v>156</v>
      </c>
      <c r="C35" s="234" t="s">
        <v>146</v>
      </c>
      <c r="D35" s="244">
        <v>2011</v>
      </c>
      <c r="E35" s="244">
        <v>2011</v>
      </c>
      <c r="F35" s="246">
        <v>49000</v>
      </c>
      <c r="G35" s="246">
        <v>25500</v>
      </c>
      <c r="H35" s="246">
        <v>25500</v>
      </c>
      <c r="I35" s="246">
        <v>25500</v>
      </c>
      <c r="J35" s="246">
        <v>23500</v>
      </c>
      <c r="K35" s="246">
        <v>23500</v>
      </c>
      <c r="L35" s="246">
        <v>49000</v>
      </c>
      <c r="M35" s="246">
        <v>49000</v>
      </c>
      <c r="N35" s="246">
        <v>0</v>
      </c>
      <c r="O35" s="246">
        <v>0</v>
      </c>
      <c r="P35" s="247">
        <v>0</v>
      </c>
      <c r="Q35" s="247">
        <v>49000</v>
      </c>
      <c r="R35" s="206"/>
      <c r="S35" s="209"/>
      <c r="T35" s="209"/>
      <c r="U35" s="209"/>
      <c r="V35" s="197"/>
      <c r="W35" s="197"/>
      <c r="X35" s="197"/>
      <c r="Y35" s="197"/>
      <c r="Z35" s="197"/>
      <c r="AA35" s="197"/>
      <c r="AB35" s="197"/>
      <c r="AC35" s="197"/>
      <c r="AD35" s="197"/>
    </row>
    <row r="36" spans="1:30" ht="53.25" customHeight="1">
      <c r="A36" s="244" t="s">
        <v>157</v>
      </c>
      <c r="B36" s="245" t="s">
        <v>158</v>
      </c>
      <c r="C36" s="234" t="s">
        <v>146</v>
      </c>
      <c r="D36" s="244">
        <v>2011</v>
      </c>
      <c r="E36" s="244">
        <v>2011</v>
      </c>
      <c r="F36" s="246">
        <v>74000</v>
      </c>
      <c r="G36" s="246">
        <v>46000</v>
      </c>
      <c r="H36" s="246">
        <v>46000</v>
      </c>
      <c r="I36" s="246">
        <v>46000</v>
      </c>
      <c r="J36" s="246">
        <v>28000</v>
      </c>
      <c r="K36" s="246">
        <v>28000</v>
      </c>
      <c r="L36" s="246">
        <v>74000</v>
      </c>
      <c r="M36" s="246">
        <v>74000</v>
      </c>
      <c r="N36" s="246">
        <v>0</v>
      </c>
      <c r="O36" s="246">
        <v>0</v>
      </c>
      <c r="P36" s="247">
        <v>0</v>
      </c>
      <c r="Q36" s="247">
        <v>74000</v>
      </c>
      <c r="R36" s="206"/>
      <c r="S36" s="209"/>
      <c r="T36" s="209"/>
      <c r="U36" s="209"/>
      <c r="V36" s="197"/>
      <c r="W36" s="197"/>
      <c r="X36" s="197"/>
      <c r="Y36" s="197"/>
      <c r="Z36" s="197"/>
      <c r="AA36" s="197"/>
      <c r="AB36" s="197"/>
      <c r="AC36" s="197"/>
      <c r="AD36" s="197"/>
    </row>
    <row r="37" spans="1:30" ht="34.5" customHeight="1">
      <c r="A37" s="237" t="s">
        <v>159</v>
      </c>
      <c r="B37" s="258" t="s">
        <v>212</v>
      </c>
      <c r="C37" s="258"/>
      <c r="D37" s="258"/>
      <c r="E37" s="258"/>
      <c r="F37" s="239">
        <v>0</v>
      </c>
      <c r="G37" s="239">
        <v>0</v>
      </c>
      <c r="H37" s="239">
        <v>0</v>
      </c>
      <c r="I37" s="239">
        <v>0</v>
      </c>
      <c r="J37" s="239">
        <v>0</v>
      </c>
      <c r="K37" s="239">
        <v>0</v>
      </c>
      <c r="L37" s="239">
        <v>0</v>
      </c>
      <c r="M37" s="239">
        <v>0</v>
      </c>
      <c r="N37" s="239">
        <v>0</v>
      </c>
      <c r="O37" s="239">
        <v>0</v>
      </c>
      <c r="P37" s="239">
        <v>0</v>
      </c>
      <c r="Q37" s="239">
        <v>0</v>
      </c>
      <c r="R37" s="197"/>
      <c r="S37" s="209"/>
      <c r="T37" s="209"/>
      <c r="U37" s="209"/>
      <c r="V37" s="197"/>
      <c r="W37" s="197"/>
      <c r="X37" s="197"/>
      <c r="Y37" s="197"/>
      <c r="Z37" s="197"/>
      <c r="AA37" s="197"/>
      <c r="AB37" s="197"/>
      <c r="AC37" s="197"/>
      <c r="AD37" s="197"/>
    </row>
    <row r="38" spans="1:30" s="2" customFormat="1" ht="19.5" customHeight="1">
      <c r="A38" s="240" t="s">
        <v>160</v>
      </c>
      <c r="B38" s="259" t="s">
        <v>210</v>
      </c>
      <c r="C38" s="259"/>
      <c r="D38" s="259"/>
      <c r="E38" s="259"/>
      <c r="F38" s="231">
        <v>0</v>
      </c>
      <c r="G38" s="231">
        <v>0</v>
      </c>
      <c r="H38" s="231">
        <v>0</v>
      </c>
      <c r="I38" s="231">
        <v>0</v>
      </c>
      <c r="J38" s="231">
        <v>0</v>
      </c>
      <c r="K38" s="231">
        <v>0</v>
      </c>
      <c r="L38" s="231">
        <v>0</v>
      </c>
      <c r="M38" s="231">
        <v>0</v>
      </c>
      <c r="N38" s="231">
        <v>0</v>
      </c>
      <c r="O38" s="231">
        <v>0</v>
      </c>
      <c r="P38" s="231">
        <v>0</v>
      </c>
      <c r="Q38" s="231">
        <v>0</v>
      </c>
      <c r="R38" s="222"/>
      <c r="S38" s="223"/>
      <c r="T38" s="223"/>
      <c r="U38" s="223"/>
      <c r="V38" s="222"/>
      <c r="W38" s="222"/>
      <c r="X38" s="222"/>
      <c r="Y38" s="222"/>
      <c r="Z38" s="222"/>
      <c r="AA38" s="222"/>
      <c r="AB38" s="222"/>
      <c r="AC38" s="222"/>
      <c r="AD38" s="222"/>
    </row>
    <row r="39" spans="1:30" s="2" customFormat="1" ht="19.5" customHeight="1">
      <c r="A39" s="240" t="s">
        <v>161</v>
      </c>
      <c r="B39" s="259" t="s">
        <v>211</v>
      </c>
      <c r="C39" s="259"/>
      <c r="D39" s="259"/>
      <c r="E39" s="259"/>
      <c r="F39" s="231">
        <v>0</v>
      </c>
      <c r="G39" s="231">
        <v>0</v>
      </c>
      <c r="H39" s="231">
        <v>0</v>
      </c>
      <c r="I39" s="231">
        <v>0</v>
      </c>
      <c r="J39" s="231">
        <v>0</v>
      </c>
      <c r="K39" s="231">
        <v>0</v>
      </c>
      <c r="L39" s="231">
        <v>0</v>
      </c>
      <c r="M39" s="231">
        <v>0</v>
      </c>
      <c r="N39" s="231">
        <v>0</v>
      </c>
      <c r="O39" s="231">
        <v>0</v>
      </c>
      <c r="P39" s="231">
        <v>0</v>
      </c>
      <c r="Q39" s="231">
        <v>0</v>
      </c>
      <c r="R39" s="222"/>
      <c r="S39" s="223"/>
      <c r="T39" s="223"/>
      <c r="U39" s="223"/>
      <c r="V39" s="222"/>
      <c r="W39" s="222"/>
      <c r="X39" s="222"/>
      <c r="Y39" s="222"/>
      <c r="Z39" s="222"/>
      <c r="AA39" s="222"/>
      <c r="AB39" s="222"/>
      <c r="AC39" s="222"/>
      <c r="AD39" s="222"/>
    </row>
    <row r="40" spans="1:30" ht="30.75" customHeight="1">
      <c r="A40" s="248" t="s">
        <v>162</v>
      </c>
      <c r="B40" s="260" t="s">
        <v>213</v>
      </c>
      <c r="C40" s="260"/>
      <c r="D40" s="260"/>
      <c r="E40" s="260"/>
      <c r="F40" s="239">
        <f>F42</f>
        <v>1727000</v>
      </c>
      <c r="G40" s="239">
        <v>0</v>
      </c>
      <c r="H40" s="239">
        <v>0</v>
      </c>
      <c r="I40" s="239">
        <f>SUM(I42)</f>
        <v>0</v>
      </c>
      <c r="J40" s="239">
        <f>SUM(J42)</f>
        <v>1727000</v>
      </c>
      <c r="K40" s="239">
        <f>SUM(K42)</f>
        <v>1727000</v>
      </c>
      <c r="L40" s="239">
        <f>SUM(L42)</f>
        <v>1727000</v>
      </c>
      <c r="M40" s="239">
        <f>SUM(M42)</f>
        <v>1727000</v>
      </c>
      <c r="N40" s="239">
        <f>SUM(N43:N47)</f>
        <v>0</v>
      </c>
      <c r="O40" s="239">
        <f>SUM(O43:O47)</f>
        <v>0</v>
      </c>
      <c r="P40" s="239">
        <f>SUM(P43:P47)</f>
        <v>0</v>
      </c>
      <c r="Q40" s="239">
        <f>Q42</f>
        <v>1727000</v>
      </c>
      <c r="R40" s="197"/>
      <c r="S40" s="209"/>
      <c r="T40" s="209"/>
      <c r="U40" s="209"/>
      <c r="V40" s="197"/>
      <c r="W40" s="197"/>
      <c r="X40" s="197"/>
      <c r="Y40" s="197"/>
      <c r="Z40" s="197"/>
      <c r="AA40" s="197"/>
      <c r="AB40" s="197"/>
      <c r="AC40" s="197"/>
      <c r="AD40" s="197"/>
    </row>
    <row r="41" spans="1:30" ht="15.75">
      <c r="A41" s="249" t="s">
        <v>163</v>
      </c>
      <c r="B41" s="259" t="s">
        <v>214</v>
      </c>
      <c r="C41" s="259"/>
      <c r="D41" s="259"/>
      <c r="E41" s="259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197"/>
      <c r="S41" s="209"/>
      <c r="T41" s="209"/>
      <c r="U41" s="209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30" ht="15.75">
      <c r="A42" s="249" t="s">
        <v>164</v>
      </c>
      <c r="B42" s="259" t="s">
        <v>215</v>
      </c>
      <c r="C42" s="259"/>
      <c r="D42" s="259"/>
      <c r="E42" s="259"/>
      <c r="F42" s="231">
        <f aca="true" t="shared" si="7" ref="F42:Q42">SUM(F43:F57)</f>
        <v>1727000</v>
      </c>
      <c r="G42" s="231">
        <f t="shared" si="7"/>
        <v>0</v>
      </c>
      <c r="H42" s="231">
        <f t="shared" si="7"/>
        <v>0</v>
      </c>
      <c r="I42" s="231">
        <f t="shared" si="7"/>
        <v>0</v>
      </c>
      <c r="J42" s="231">
        <f t="shared" si="7"/>
        <v>1727000</v>
      </c>
      <c r="K42" s="231">
        <f t="shared" si="7"/>
        <v>1727000</v>
      </c>
      <c r="L42" s="231">
        <f t="shared" si="7"/>
        <v>1727000</v>
      </c>
      <c r="M42" s="231">
        <f t="shared" si="7"/>
        <v>1727000</v>
      </c>
      <c r="N42" s="231">
        <f t="shared" si="7"/>
        <v>0</v>
      </c>
      <c r="O42" s="231">
        <f t="shared" si="7"/>
        <v>0</v>
      </c>
      <c r="P42" s="231">
        <f t="shared" si="7"/>
        <v>0</v>
      </c>
      <c r="Q42" s="231">
        <f t="shared" si="7"/>
        <v>1727000</v>
      </c>
      <c r="R42" s="197"/>
      <c r="S42" s="209"/>
      <c r="T42" s="209"/>
      <c r="U42" s="209"/>
      <c r="V42" s="197"/>
      <c r="W42" s="197"/>
      <c r="X42" s="197"/>
      <c r="Y42" s="197"/>
      <c r="Z42" s="197"/>
      <c r="AA42" s="197"/>
      <c r="AB42" s="197"/>
      <c r="AC42" s="197"/>
      <c r="AD42" s="197"/>
    </row>
    <row r="43" spans="1:30" ht="66" customHeight="1">
      <c r="A43" s="249" t="s">
        <v>144</v>
      </c>
      <c r="B43" s="250" t="s">
        <v>165</v>
      </c>
      <c r="C43" s="241" t="s">
        <v>146</v>
      </c>
      <c r="D43" s="241">
        <v>2010</v>
      </c>
      <c r="E43" s="241">
        <v>2011</v>
      </c>
      <c r="F43" s="231">
        <v>100000</v>
      </c>
      <c r="G43" s="231">
        <v>0</v>
      </c>
      <c r="H43" s="231">
        <v>0</v>
      </c>
      <c r="I43" s="231">
        <v>0</v>
      </c>
      <c r="J43" s="231">
        <v>100000</v>
      </c>
      <c r="K43" s="231">
        <v>100000</v>
      </c>
      <c r="L43" s="231">
        <f aca="true" t="shared" si="8" ref="L43:L51">I43+K43</f>
        <v>100000</v>
      </c>
      <c r="M43" s="231">
        <v>100000</v>
      </c>
      <c r="N43" s="231">
        <v>0</v>
      </c>
      <c r="O43" s="231">
        <v>0</v>
      </c>
      <c r="P43" s="231">
        <v>0</v>
      </c>
      <c r="Q43" s="231">
        <v>100000</v>
      </c>
      <c r="R43" s="197"/>
      <c r="S43" s="209"/>
      <c r="T43" s="209"/>
      <c r="U43" s="209"/>
      <c r="V43" s="197"/>
      <c r="W43" s="197"/>
      <c r="X43" s="197"/>
      <c r="Y43" s="197"/>
      <c r="Z43" s="197"/>
      <c r="AA43" s="197"/>
      <c r="AB43" s="197"/>
      <c r="AC43" s="197"/>
      <c r="AD43" s="197"/>
    </row>
    <row r="44" spans="1:30" ht="24.75">
      <c r="A44" s="249" t="s">
        <v>166</v>
      </c>
      <c r="B44" s="250" t="s">
        <v>167</v>
      </c>
      <c r="C44" s="241" t="s">
        <v>146</v>
      </c>
      <c r="D44" s="241">
        <v>2011</v>
      </c>
      <c r="E44" s="241">
        <v>2011</v>
      </c>
      <c r="F44" s="231">
        <v>50000</v>
      </c>
      <c r="G44" s="231">
        <v>0</v>
      </c>
      <c r="H44" s="231">
        <v>0</v>
      </c>
      <c r="I44" s="231">
        <v>0</v>
      </c>
      <c r="J44" s="231">
        <v>50000</v>
      </c>
      <c r="K44" s="231">
        <v>50000</v>
      </c>
      <c r="L44" s="231">
        <f t="shared" si="8"/>
        <v>50000</v>
      </c>
      <c r="M44" s="231">
        <v>50000</v>
      </c>
      <c r="N44" s="231">
        <v>0</v>
      </c>
      <c r="O44" s="231">
        <v>0</v>
      </c>
      <c r="P44" s="231">
        <v>0</v>
      </c>
      <c r="Q44" s="231">
        <v>50000</v>
      </c>
      <c r="R44" s="197"/>
      <c r="S44" s="209"/>
      <c r="T44" s="209"/>
      <c r="U44" s="209"/>
      <c r="V44" s="197"/>
      <c r="W44" s="197"/>
      <c r="X44" s="197"/>
      <c r="Y44" s="197"/>
      <c r="Z44" s="197"/>
      <c r="AA44" s="197"/>
      <c r="AB44" s="197"/>
      <c r="AC44" s="197"/>
      <c r="AD44" s="197"/>
    </row>
    <row r="45" spans="1:30" ht="36.75">
      <c r="A45" s="249" t="s">
        <v>149</v>
      </c>
      <c r="B45" s="250" t="s">
        <v>168</v>
      </c>
      <c r="C45" s="241" t="s">
        <v>146</v>
      </c>
      <c r="D45" s="241">
        <v>2011</v>
      </c>
      <c r="E45" s="241">
        <v>2012</v>
      </c>
      <c r="F45" s="231">
        <v>250000</v>
      </c>
      <c r="G45" s="231">
        <v>0</v>
      </c>
      <c r="H45" s="231">
        <v>0</v>
      </c>
      <c r="I45" s="231">
        <v>0</v>
      </c>
      <c r="J45" s="231">
        <v>250000</v>
      </c>
      <c r="K45" s="231">
        <v>250000</v>
      </c>
      <c r="L45" s="231">
        <f t="shared" si="8"/>
        <v>250000</v>
      </c>
      <c r="M45" s="231">
        <v>250000</v>
      </c>
      <c r="N45" s="231">
        <v>0</v>
      </c>
      <c r="O45" s="231">
        <v>0</v>
      </c>
      <c r="P45" s="231">
        <v>0</v>
      </c>
      <c r="Q45" s="231">
        <v>250000</v>
      </c>
      <c r="R45" s="197"/>
      <c r="S45" s="209"/>
      <c r="T45" s="209"/>
      <c r="U45" s="209"/>
      <c r="V45" s="197"/>
      <c r="W45" s="197"/>
      <c r="X45" s="197"/>
      <c r="Y45" s="197"/>
      <c r="Z45" s="197"/>
      <c r="AA45" s="197"/>
      <c r="AB45" s="197"/>
      <c r="AC45" s="197"/>
      <c r="AD45" s="197"/>
    </row>
    <row r="46" spans="1:30" ht="36.75">
      <c r="A46" s="249" t="s">
        <v>151</v>
      </c>
      <c r="B46" s="250" t="s">
        <v>169</v>
      </c>
      <c r="C46" s="241" t="s">
        <v>146</v>
      </c>
      <c r="D46" s="241">
        <v>2011</v>
      </c>
      <c r="E46" s="241">
        <v>2012</v>
      </c>
      <c r="F46" s="231">
        <v>150000</v>
      </c>
      <c r="G46" s="231">
        <v>0</v>
      </c>
      <c r="H46" s="231">
        <v>0</v>
      </c>
      <c r="I46" s="231">
        <v>0</v>
      </c>
      <c r="J46" s="231">
        <v>150000</v>
      </c>
      <c r="K46" s="231">
        <v>150000</v>
      </c>
      <c r="L46" s="231">
        <f t="shared" si="8"/>
        <v>150000</v>
      </c>
      <c r="M46" s="231">
        <v>150000</v>
      </c>
      <c r="N46" s="231">
        <v>0</v>
      </c>
      <c r="O46" s="231">
        <v>0</v>
      </c>
      <c r="P46" s="231">
        <v>0</v>
      </c>
      <c r="Q46" s="231">
        <v>150000</v>
      </c>
      <c r="R46" s="197"/>
      <c r="S46" s="209"/>
      <c r="T46" s="209"/>
      <c r="U46" s="209"/>
      <c r="V46" s="197"/>
      <c r="W46" s="197"/>
      <c r="X46" s="197"/>
      <c r="Y46" s="197"/>
      <c r="Z46" s="197"/>
      <c r="AA46" s="197"/>
      <c r="AB46" s="197"/>
      <c r="AC46" s="197"/>
      <c r="AD46" s="197"/>
    </row>
    <row r="47" spans="1:30" ht="33.75" customHeight="1">
      <c r="A47" s="249" t="s">
        <v>153</v>
      </c>
      <c r="B47" s="250" t="s">
        <v>170</v>
      </c>
      <c r="C47" s="241" t="s">
        <v>146</v>
      </c>
      <c r="D47" s="241">
        <v>2011</v>
      </c>
      <c r="E47" s="241">
        <v>2011</v>
      </c>
      <c r="F47" s="231">
        <v>50000</v>
      </c>
      <c r="G47" s="231">
        <v>0</v>
      </c>
      <c r="H47" s="231">
        <v>0</v>
      </c>
      <c r="I47" s="231">
        <v>0</v>
      </c>
      <c r="J47" s="231">
        <v>50000</v>
      </c>
      <c r="K47" s="231">
        <v>50000</v>
      </c>
      <c r="L47" s="231">
        <f t="shared" si="8"/>
        <v>50000</v>
      </c>
      <c r="M47" s="231">
        <v>50000</v>
      </c>
      <c r="N47" s="231">
        <v>0</v>
      </c>
      <c r="O47" s="231">
        <v>0</v>
      </c>
      <c r="P47" s="231">
        <v>0</v>
      </c>
      <c r="Q47" s="231">
        <v>50000</v>
      </c>
      <c r="R47" s="197"/>
      <c r="S47" s="209"/>
      <c r="T47" s="209"/>
      <c r="U47" s="209"/>
      <c r="V47" s="197"/>
      <c r="W47" s="197"/>
      <c r="X47" s="197"/>
      <c r="Y47" s="197"/>
      <c r="Z47" s="197"/>
      <c r="AA47" s="197"/>
      <c r="AB47" s="197"/>
      <c r="AC47" s="197"/>
      <c r="AD47" s="197"/>
    </row>
    <row r="48" spans="1:30" ht="33" customHeight="1">
      <c r="A48" s="249" t="s">
        <v>155</v>
      </c>
      <c r="B48" s="250" t="s">
        <v>171</v>
      </c>
      <c r="C48" s="241" t="s">
        <v>146</v>
      </c>
      <c r="D48" s="241">
        <v>2011</v>
      </c>
      <c r="E48" s="241">
        <v>2011</v>
      </c>
      <c r="F48" s="231">
        <v>10000</v>
      </c>
      <c r="G48" s="231">
        <v>0</v>
      </c>
      <c r="H48" s="231">
        <v>0</v>
      </c>
      <c r="I48" s="231">
        <v>0</v>
      </c>
      <c r="J48" s="231">
        <v>10000</v>
      </c>
      <c r="K48" s="231">
        <v>10000</v>
      </c>
      <c r="L48" s="231">
        <f t="shared" si="8"/>
        <v>10000</v>
      </c>
      <c r="M48" s="231">
        <v>10000</v>
      </c>
      <c r="N48" s="231">
        <v>0</v>
      </c>
      <c r="O48" s="231">
        <v>0</v>
      </c>
      <c r="P48" s="231">
        <v>0</v>
      </c>
      <c r="Q48" s="231">
        <v>10000</v>
      </c>
      <c r="R48" s="197"/>
      <c r="S48" s="209"/>
      <c r="T48" s="209"/>
      <c r="U48" s="209"/>
      <c r="V48" s="197"/>
      <c r="W48" s="197"/>
      <c r="X48" s="197"/>
      <c r="Y48" s="197"/>
      <c r="Z48" s="197"/>
      <c r="AA48" s="197"/>
      <c r="AB48" s="197"/>
      <c r="AC48" s="197"/>
      <c r="AD48" s="197"/>
    </row>
    <row r="49" spans="1:30" ht="44.25" customHeight="1">
      <c r="A49" s="249" t="s">
        <v>157</v>
      </c>
      <c r="B49" s="250" t="s">
        <v>172</v>
      </c>
      <c r="C49" s="241" t="s">
        <v>173</v>
      </c>
      <c r="D49" s="241">
        <v>2011</v>
      </c>
      <c r="E49" s="241">
        <v>2011</v>
      </c>
      <c r="F49" s="231">
        <v>15000</v>
      </c>
      <c r="G49" s="231">
        <v>0</v>
      </c>
      <c r="H49" s="231">
        <v>0</v>
      </c>
      <c r="I49" s="231">
        <v>0</v>
      </c>
      <c r="J49" s="231">
        <v>15000</v>
      </c>
      <c r="K49" s="231">
        <v>15000</v>
      </c>
      <c r="L49" s="231">
        <f t="shared" si="8"/>
        <v>15000</v>
      </c>
      <c r="M49" s="231">
        <v>15000</v>
      </c>
      <c r="N49" s="231">
        <v>0</v>
      </c>
      <c r="O49" s="231">
        <v>0</v>
      </c>
      <c r="P49" s="231">
        <v>0</v>
      </c>
      <c r="Q49" s="231">
        <v>15000</v>
      </c>
      <c r="R49" s="197"/>
      <c r="S49" s="209"/>
      <c r="T49" s="209"/>
      <c r="U49" s="209"/>
      <c r="V49" s="197"/>
      <c r="W49" s="197"/>
      <c r="X49" s="197"/>
      <c r="Y49" s="197"/>
      <c r="Z49" s="197"/>
      <c r="AA49" s="197"/>
      <c r="AB49" s="197"/>
      <c r="AC49" s="197"/>
      <c r="AD49" s="197"/>
    </row>
    <row r="50" spans="1:30" ht="60" customHeight="1">
      <c r="A50" s="249" t="s">
        <v>174</v>
      </c>
      <c r="B50" s="250" t="s">
        <v>175</v>
      </c>
      <c r="C50" s="241" t="s">
        <v>146</v>
      </c>
      <c r="D50" s="241">
        <v>2011</v>
      </c>
      <c r="E50" s="241">
        <v>2011</v>
      </c>
      <c r="F50" s="231">
        <v>60000</v>
      </c>
      <c r="G50" s="231">
        <v>0</v>
      </c>
      <c r="H50" s="231">
        <v>0</v>
      </c>
      <c r="I50" s="231">
        <v>0</v>
      </c>
      <c r="J50" s="231">
        <v>60000</v>
      </c>
      <c r="K50" s="231">
        <v>60000</v>
      </c>
      <c r="L50" s="231">
        <f t="shared" si="8"/>
        <v>60000</v>
      </c>
      <c r="M50" s="231">
        <v>60000</v>
      </c>
      <c r="N50" s="231">
        <v>0</v>
      </c>
      <c r="O50" s="231">
        <v>0</v>
      </c>
      <c r="P50" s="231">
        <v>0</v>
      </c>
      <c r="Q50" s="231">
        <v>60000</v>
      </c>
      <c r="R50" s="197"/>
      <c r="S50" s="209"/>
      <c r="T50" s="209"/>
      <c r="U50" s="209"/>
      <c r="V50" s="197"/>
      <c r="W50" s="197"/>
      <c r="X50" s="197"/>
      <c r="Y50" s="197"/>
      <c r="Z50" s="197"/>
      <c r="AA50" s="197"/>
      <c r="AB50" s="197"/>
      <c r="AC50" s="197"/>
      <c r="AD50" s="197"/>
    </row>
    <row r="51" spans="1:30" ht="30.75" customHeight="1">
      <c r="A51" s="249" t="s">
        <v>176</v>
      </c>
      <c r="B51" s="250" t="s">
        <v>177</v>
      </c>
      <c r="C51" s="241" t="s">
        <v>146</v>
      </c>
      <c r="D51" s="241">
        <v>2011</v>
      </c>
      <c r="E51" s="241">
        <v>2011</v>
      </c>
      <c r="F51" s="231">
        <v>760000</v>
      </c>
      <c r="G51" s="231">
        <v>0</v>
      </c>
      <c r="H51" s="231">
        <v>0</v>
      </c>
      <c r="I51" s="231">
        <v>0</v>
      </c>
      <c r="J51" s="231">
        <v>760000</v>
      </c>
      <c r="K51" s="231">
        <v>760000</v>
      </c>
      <c r="L51" s="231">
        <f t="shared" si="8"/>
        <v>760000</v>
      </c>
      <c r="M51" s="231">
        <v>760000</v>
      </c>
      <c r="N51" s="231">
        <v>0</v>
      </c>
      <c r="O51" s="231">
        <v>0</v>
      </c>
      <c r="P51" s="231">
        <v>0</v>
      </c>
      <c r="Q51" s="231">
        <v>760000</v>
      </c>
      <c r="R51" s="197"/>
      <c r="S51" s="209"/>
      <c r="T51" s="209"/>
      <c r="U51" s="209"/>
      <c r="V51" s="197"/>
      <c r="W51" s="197"/>
      <c r="X51" s="197"/>
      <c r="Y51" s="197"/>
      <c r="Z51" s="197"/>
      <c r="AA51" s="197"/>
      <c r="AB51" s="197"/>
      <c r="AC51" s="197"/>
      <c r="AD51" s="197"/>
    </row>
    <row r="52" spans="1:30" ht="45.75" customHeight="1">
      <c r="A52" s="249" t="s">
        <v>178</v>
      </c>
      <c r="B52" s="250" t="s">
        <v>179</v>
      </c>
      <c r="C52" s="241" t="s">
        <v>146</v>
      </c>
      <c r="D52" s="241">
        <v>2011</v>
      </c>
      <c r="E52" s="241">
        <v>2011</v>
      </c>
      <c r="F52" s="231">
        <v>25000</v>
      </c>
      <c r="G52" s="231">
        <v>0</v>
      </c>
      <c r="H52" s="231">
        <v>0</v>
      </c>
      <c r="I52" s="231">
        <v>0</v>
      </c>
      <c r="J52" s="231">
        <v>25000</v>
      </c>
      <c r="K52" s="231">
        <v>25000</v>
      </c>
      <c r="L52" s="231">
        <v>25000</v>
      </c>
      <c r="M52" s="231">
        <v>25000</v>
      </c>
      <c r="N52" s="231">
        <v>0</v>
      </c>
      <c r="O52" s="231">
        <v>0</v>
      </c>
      <c r="P52" s="231">
        <v>0</v>
      </c>
      <c r="Q52" s="231">
        <v>25000</v>
      </c>
      <c r="R52" s="197"/>
      <c r="S52" s="209"/>
      <c r="T52" s="209"/>
      <c r="U52" s="209"/>
      <c r="V52" s="197"/>
      <c r="W52" s="197"/>
      <c r="X52" s="197"/>
      <c r="Y52" s="197"/>
      <c r="Z52" s="197"/>
      <c r="AA52" s="197"/>
      <c r="AB52" s="197"/>
      <c r="AC52" s="197"/>
      <c r="AD52" s="197"/>
    </row>
    <row r="53" spans="1:30" ht="39" customHeight="1">
      <c r="A53" s="249" t="s">
        <v>180</v>
      </c>
      <c r="B53" s="250" t="s">
        <v>181</v>
      </c>
      <c r="C53" s="241" t="s">
        <v>146</v>
      </c>
      <c r="D53" s="241">
        <v>2011</v>
      </c>
      <c r="E53" s="241">
        <v>2011</v>
      </c>
      <c r="F53" s="231">
        <v>20000</v>
      </c>
      <c r="G53" s="231">
        <v>0</v>
      </c>
      <c r="H53" s="231">
        <v>0</v>
      </c>
      <c r="I53" s="231">
        <v>0</v>
      </c>
      <c r="J53" s="231">
        <v>20000</v>
      </c>
      <c r="K53" s="231">
        <v>20000</v>
      </c>
      <c r="L53" s="231">
        <v>20000</v>
      </c>
      <c r="M53" s="231">
        <v>20000</v>
      </c>
      <c r="N53" s="231">
        <v>0</v>
      </c>
      <c r="O53" s="231">
        <v>0</v>
      </c>
      <c r="P53" s="231">
        <v>0</v>
      </c>
      <c r="Q53" s="231">
        <v>20000</v>
      </c>
      <c r="R53" s="197"/>
      <c r="S53" s="209"/>
      <c r="T53" s="209"/>
      <c r="U53" s="209"/>
      <c r="V53" s="197"/>
      <c r="W53" s="197"/>
      <c r="X53" s="197"/>
      <c r="Y53" s="197"/>
      <c r="Z53" s="197"/>
      <c r="AA53" s="197"/>
      <c r="AB53" s="197"/>
      <c r="AC53" s="197"/>
      <c r="AD53" s="197"/>
    </row>
    <row r="54" spans="1:30" ht="39" customHeight="1">
      <c r="A54" s="249" t="s">
        <v>182</v>
      </c>
      <c r="B54" s="250" t="s">
        <v>183</v>
      </c>
      <c r="C54" s="241" t="s">
        <v>146</v>
      </c>
      <c r="D54" s="251">
        <v>2011</v>
      </c>
      <c r="E54" s="241">
        <v>2011</v>
      </c>
      <c r="F54" s="231">
        <v>25000</v>
      </c>
      <c r="G54" s="231">
        <v>0</v>
      </c>
      <c r="H54" s="231">
        <v>0</v>
      </c>
      <c r="I54" s="231">
        <v>0</v>
      </c>
      <c r="J54" s="231">
        <v>25000</v>
      </c>
      <c r="K54" s="231">
        <v>25000</v>
      </c>
      <c r="L54" s="231">
        <v>25000</v>
      </c>
      <c r="M54" s="231">
        <v>25000</v>
      </c>
      <c r="N54" s="231">
        <v>0</v>
      </c>
      <c r="O54" s="231">
        <v>0</v>
      </c>
      <c r="P54" s="231">
        <v>0</v>
      </c>
      <c r="Q54" s="231">
        <v>25000</v>
      </c>
      <c r="R54" s="197"/>
      <c r="S54" s="209"/>
      <c r="T54" s="209"/>
      <c r="U54" s="209"/>
      <c r="V54" s="197"/>
      <c r="W54" s="197"/>
      <c r="X54" s="197"/>
      <c r="Y54" s="197"/>
      <c r="Z54" s="197"/>
      <c r="AA54" s="197"/>
      <c r="AB54" s="197"/>
      <c r="AC54" s="197"/>
      <c r="AD54" s="197"/>
    </row>
    <row r="55" spans="1:30" ht="39" customHeight="1">
      <c r="A55" s="249" t="s">
        <v>184</v>
      </c>
      <c r="B55" s="250" t="s">
        <v>185</v>
      </c>
      <c r="C55" s="241" t="s">
        <v>146</v>
      </c>
      <c r="D55" s="241">
        <v>2011</v>
      </c>
      <c r="E55" s="241">
        <v>2011</v>
      </c>
      <c r="F55" s="231">
        <v>30000</v>
      </c>
      <c r="G55" s="231">
        <v>0</v>
      </c>
      <c r="H55" s="231">
        <v>0</v>
      </c>
      <c r="I55" s="231">
        <v>0</v>
      </c>
      <c r="J55" s="231">
        <v>30000</v>
      </c>
      <c r="K55" s="231">
        <v>30000</v>
      </c>
      <c r="L55" s="231">
        <v>30000</v>
      </c>
      <c r="M55" s="231">
        <v>30000</v>
      </c>
      <c r="N55" s="231">
        <v>0</v>
      </c>
      <c r="O55" s="231">
        <v>0</v>
      </c>
      <c r="P55" s="231">
        <v>0</v>
      </c>
      <c r="Q55" s="231">
        <v>30000</v>
      </c>
      <c r="R55" s="197"/>
      <c r="S55" s="209"/>
      <c r="T55" s="209"/>
      <c r="U55" s="209"/>
      <c r="V55" s="197"/>
      <c r="W55" s="197"/>
      <c r="X55" s="197"/>
      <c r="Y55" s="197"/>
      <c r="Z55" s="197"/>
      <c r="AA55" s="197"/>
      <c r="AB55" s="197"/>
      <c r="AC55" s="197"/>
      <c r="AD55" s="197"/>
    </row>
    <row r="56" spans="1:30" ht="55.5" customHeight="1">
      <c r="A56" s="249" t="s">
        <v>186</v>
      </c>
      <c r="B56" s="250" t="s">
        <v>187</v>
      </c>
      <c r="C56" s="241" t="s">
        <v>188</v>
      </c>
      <c r="D56" s="241">
        <v>2011</v>
      </c>
      <c r="E56" s="241">
        <v>2011</v>
      </c>
      <c r="F56" s="231">
        <v>12000</v>
      </c>
      <c r="G56" s="231">
        <v>0</v>
      </c>
      <c r="H56" s="231">
        <v>0</v>
      </c>
      <c r="I56" s="231">
        <v>0</v>
      </c>
      <c r="J56" s="231">
        <v>12000</v>
      </c>
      <c r="K56" s="231">
        <v>12000</v>
      </c>
      <c r="L56" s="231">
        <v>12000</v>
      </c>
      <c r="M56" s="231">
        <v>12000</v>
      </c>
      <c r="N56" s="231">
        <v>0</v>
      </c>
      <c r="O56" s="231">
        <v>0</v>
      </c>
      <c r="P56" s="231">
        <v>0</v>
      </c>
      <c r="Q56" s="231">
        <v>12000</v>
      </c>
      <c r="R56" s="197"/>
      <c r="S56" s="209"/>
      <c r="T56" s="209"/>
      <c r="U56" s="209"/>
      <c r="V56" s="197"/>
      <c r="W56" s="197"/>
      <c r="X56" s="197"/>
      <c r="Y56" s="197"/>
      <c r="Z56" s="197"/>
      <c r="AA56" s="197"/>
      <c r="AB56" s="197"/>
      <c r="AC56" s="197"/>
      <c r="AD56" s="197"/>
    </row>
    <row r="57" spans="1:30" ht="78" customHeight="1">
      <c r="A57" s="249" t="s">
        <v>189</v>
      </c>
      <c r="B57" s="250" t="s">
        <v>190</v>
      </c>
      <c r="C57" s="241" t="s">
        <v>146</v>
      </c>
      <c r="D57" s="241">
        <v>2011</v>
      </c>
      <c r="E57" s="241">
        <v>2011</v>
      </c>
      <c r="F57" s="231">
        <v>170000</v>
      </c>
      <c r="G57" s="231">
        <v>0</v>
      </c>
      <c r="H57" s="231">
        <v>0</v>
      </c>
      <c r="I57" s="231">
        <v>0</v>
      </c>
      <c r="J57" s="231">
        <v>170000</v>
      </c>
      <c r="K57" s="231">
        <v>170000</v>
      </c>
      <c r="L57" s="231">
        <v>170000</v>
      </c>
      <c r="M57" s="231">
        <v>170000</v>
      </c>
      <c r="N57" s="231">
        <v>0</v>
      </c>
      <c r="O57" s="231">
        <v>0</v>
      </c>
      <c r="P57" s="231">
        <v>0</v>
      </c>
      <c r="Q57" s="231">
        <v>170000</v>
      </c>
      <c r="R57" s="197"/>
      <c r="S57" s="209"/>
      <c r="T57" s="209"/>
      <c r="U57" s="209"/>
      <c r="V57" s="197"/>
      <c r="W57" s="197"/>
      <c r="X57" s="197"/>
      <c r="Y57" s="197"/>
      <c r="Z57" s="197"/>
      <c r="AA57" s="197"/>
      <c r="AB57" s="197"/>
      <c r="AC57" s="197"/>
      <c r="AD57" s="197"/>
    </row>
    <row r="58" spans="1:30" ht="51.75" customHeight="1">
      <c r="A58" s="252" t="s">
        <v>12</v>
      </c>
      <c r="B58" s="255" t="s">
        <v>191</v>
      </c>
      <c r="C58" s="255"/>
      <c r="D58" s="255"/>
      <c r="E58" s="255"/>
      <c r="F58" s="253">
        <f aca="true" t="shared" si="9" ref="F58:Q58">F60</f>
        <v>2000000</v>
      </c>
      <c r="G58" s="253">
        <f t="shared" si="9"/>
        <v>2000000</v>
      </c>
      <c r="H58" s="253">
        <f t="shared" si="9"/>
        <v>0</v>
      </c>
      <c r="I58" s="253">
        <f t="shared" si="9"/>
        <v>0</v>
      </c>
      <c r="J58" s="253">
        <f t="shared" si="9"/>
        <v>0</v>
      </c>
      <c r="K58" s="253">
        <f t="shared" si="9"/>
        <v>3317128</v>
      </c>
      <c r="L58" s="253">
        <f t="shared" si="9"/>
        <v>3317128</v>
      </c>
      <c r="M58" s="253">
        <f t="shared" si="9"/>
        <v>3317128</v>
      </c>
      <c r="N58" s="253">
        <f t="shared" si="9"/>
        <v>0</v>
      </c>
      <c r="O58" s="253">
        <f t="shared" si="9"/>
        <v>0</v>
      </c>
      <c r="P58" s="253">
        <f t="shared" si="9"/>
        <v>0</v>
      </c>
      <c r="Q58" s="253">
        <f t="shared" si="9"/>
        <v>0</v>
      </c>
      <c r="R58" s="197"/>
      <c r="S58" s="209"/>
      <c r="T58" s="209"/>
      <c r="U58" s="209"/>
      <c r="V58" s="197"/>
      <c r="W58" s="197"/>
      <c r="X58" s="197"/>
      <c r="Y58" s="197"/>
      <c r="Z58" s="197"/>
      <c r="AA58" s="197"/>
      <c r="AB58" s="197"/>
      <c r="AC58" s="197"/>
      <c r="AD58" s="197"/>
    </row>
    <row r="59" spans="1:30" ht="15.75">
      <c r="A59" s="254" t="s">
        <v>13</v>
      </c>
      <c r="B59" s="259" t="s">
        <v>214</v>
      </c>
      <c r="C59" s="259"/>
      <c r="D59" s="259"/>
      <c r="E59" s="259"/>
      <c r="F59" s="231">
        <v>0</v>
      </c>
      <c r="G59" s="231">
        <v>0</v>
      </c>
      <c r="H59" s="231">
        <v>0</v>
      </c>
      <c r="I59" s="231">
        <v>0</v>
      </c>
      <c r="J59" s="231">
        <v>0</v>
      </c>
      <c r="K59" s="231">
        <v>0</v>
      </c>
      <c r="L59" s="231">
        <v>0</v>
      </c>
      <c r="M59" s="231">
        <v>0</v>
      </c>
      <c r="N59" s="231">
        <v>0</v>
      </c>
      <c r="O59" s="231">
        <v>0</v>
      </c>
      <c r="P59" s="231">
        <v>0</v>
      </c>
      <c r="Q59" s="231">
        <v>0</v>
      </c>
      <c r="R59" s="197"/>
      <c r="S59" s="209"/>
      <c r="T59" s="209"/>
      <c r="U59" s="209"/>
      <c r="V59" s="197"/>
      <c r="W59" s="197"/>
      <c r="X59" s="197"/>
      <c r="Y59" s="197"/>
      <c r="Z59" s="197"/>
      <c r="AA59" s="197"/>
      <c r="AB59" s="197"/>
      <c r="AC59" s="197"/>
      <c r="AD59" s="197"/>
    </row>
    <row r="60" spans="1:30" ht="15.75">
      <c r="A60" s="254" t="s">
        <v>13</v>
      </c>
      <c r="B60" s="259" t="s">
        <v>216</v>
      </c>
      <c r="C60" s="259"/>
      <c r="D60" s="259"/>
      <c r="E60" s="259"/>
      <c r="F60" s="231">
        <f aca="true" t="shared" si="10" ref="F60:Q60">SUM(F61:F64)</f>
        <v>2000000</v>
      </c>
      <c r="G60" s="231">
        <f t="shared" si="10"/>
        <v>2000000</v>
      </c>
      <c r="H60" s="231">
        <f t="shared" si="10"/>
        <v>0</v>
      </c>
      <c r="I60" s="231">
        <f t="shared" si="10"/>
        <v>0</v>
      </c>
      <c r="J60" s="231">
        <f t="shared" si="10"/>
        <v>0</v>
      </c>
      <c r="K60" s="231">
        <f t="shared" si="10"/>
        <v>3317128</v>
      </c>
      <c r="L60" s="231">
        <f t="shared" si="10"/>
        <v>3317128</v>
      </c>
      <c r="M60" s="231">
        <f t="shared" si="10"/>
        <v>3317128</v>
      </c>
      <c r="N60" s="231">
        <f t="shared" si="10"/>
        <v>0</v>
      </c>
      <c r="O60" s="231">
        <f t="shared" si="10"/>
        <v>0</v>
      </c>
      <c r="P60" s="231">
        <f t="shared" si="10"/>
        <v>0</v>
      </c>
      <c r="Q60" s="231">
        <f t="shared" si="10"/>
        <v>0</v>
      </c>
      <c r="R60" s="197"/>
      <c r="S60" s="209"/>
      <c r="T60" s="209"/>
      <c r="U60" s="209"/>
      <c r="V60" s="197"/>
      <c r="W60" s="197"/>
      <c r="X60" s="197"/>
      <c r="Y60" s="197"/>
      <c r="Z60" s="197"/>
      <c r="AA60" s="197"/>
      <c r="AB60" s="197"/>
      <c r="AC60" s="197"/>
      <c r="AD60" s="197"/>
    </row>
    <row r="61" spans="1:30" ht="24.75">
      <c r="A61" s="254" t="s">
        <v>192</v>
      </c>
      <c r="B61" s="241" t="s">
        <v>193</v>
      </c>
      <c r="C61" s="241" t="s">
        <v>173</v>
      </c>
      <c r="D61" s="241">
        <v>2010</v>
      </c>
      <c r="E61" s="241">
        <v>2011</v>
      </c>
      <c r="F61" s="231">
        <v>2000000</v>
      </c>
      <c r="G61" s="231">
        <v>2000000</v>
      </c>
      <c r="H61" s="231">
        <v>0</v>
      </c>
      <c r="I61" s="231">
        <v>0</v>
      </c>
      <c r="J61" s="231">
        <v>0</v>
      </c>
      <c r="K61" s="231">
        <v>2864140</v>
      </c>
      <c r="L61" s="231">
        <f>I61+K61</f>
        <v>2864140</v>
      </c>
      <c r="M61" s="231">
        <v>2864140</v>
      </c>
      <c r="N61" s="231">
        <v>0</v>
      </c>
      <c r="O61" s="231">
        <v>0</v>
      </c>
      <c r="P61" s="231">
        <v>0</v>
      </c>
      <c r="Q61" s="231">
        <v>0</v>
      </c>
      <c r="R61" s="197"/>
      <c r="S61" s="209"/>
      <c r="T61" s="209"/>
      <c r="U61" s="209"/>
      <c r="V61" s="197"/>
      <c r="W61" s="197"/>
      <c r="X61" s="197"/>
      <c r="Y61" s="197"/>
      <c r="Z61" s="197"/>
      <c r="AA61" s="197"/>
      <c r="AB61" s="197"/>
      <c r="AC61" s="197"/>
      <c r="AD61" s="197"/>
    </row>
    <row r="62" spans="1:30" ht="27" customHeight="1">
      <c r="A62" s="254" t="s">
        <v>12</v>
      </c>
      <c r="B62" s="241" t="s">
        <v>194</v>
      </c>
      <c r="C62" s="241" t="s">
        <v>173</v>
      </c>
      <c r="D62" s="241">
        <v>2009</v>
      </c>
      <c r="E62" s="241">
        <v>2011</v>
      </c>
      <c r="F62" s="231">
        <v>0</v>
      </c>
      <c r="G62" s="231">
        <v>0</v>
      </c>
      <c r="H62" s="231">
        <v>0</v>
      </c>
      <c r="I62" s="231">
        <v>0</v>
      </c>
      <c r="J62" s="231">
        <v>0</v>
      </c>
      <c r="K62" s="231">
        <v>152988</v>
      </c>
      <c r="L62" s="231">
        <f>I62+K62</f>
        <v>152988</v>
      </c>
      <c r="M62" s="231">
        <v>152988</v>
      </c>
      <c r="N62" s="231">
        <v>0</v>
      </c>
      <c r="O62" s="231">
        <v>0</v>
      </c>
      <c r="P62" s="231">
        <v>0</v>
      </c>
      <c r="Q62" s="231">
        <v>0</v>
      </c>
      <c r="R62" s="197"/>
      <c r="S62" s="209"/>
      <c r="T62" s="209"/>
      <c r="U62" s="209"/>
      <c r="V62" s="197"/>
      <c r="W62" s="197"/>
      <c r="X62" s="197"/>
      <c r="Y62" s="197"/>
      <c r="Z62" s="197"/>
      <c r="AA62" s="197"/>
      <c r="AB62" s="197"/>
      <c r="AC62" s="197"/>
      <c r="AD62" s="197"/>
    </row>
    <row r="63" spans="1:30" ht="24.75">
      <c r="A63" s="254" t="s">
        <v>24</v>
      </c>
      <c r="B63" s="241" t="s">
        <v>195</v>
      </c>
      <c r="C63" s="241" t="s">
        <v>173</v>
      </c>
      <c r="D63" s="241">
        <v>2010</v>
      </c>
      <c r="E63" s="241">
        <v>2011</v>
      </c>
      <c r="F63" s="231">
        <v>0</v>
      </c>
      <c r="G63" s="231">
        <v>0</v>
      </c>
      <c r="H63" s="231">
        <v>0</v>
      </c>
      <c r="I63" s="231">
        <v>0</v>
      </c>
      <c r="J63" s="231">
        <v>0</v>
      </c>
      <c r="K63" s="231">
        <v>50000</v>
      </c>
      <c r="L63" s="231">
        <f>I63+K63</f>
        <v>50000</v>
      </c>
      <c r="M63" s="231">
        <v>50000</v>
      </c>
      <c r="N63" s="231">
        <v>0</v>
      </c>
      <c r="O63" s="231">
        <v>0</v>
      </c>
      <c r="P63" s="231">
        <v>0</v>
      </c>
      <c r="Q63" s="231">
        <v>0</v>
      </c>
      <c r="R63" s="197"/>
      <c r="S63" s="209"/>
      <c r="T63" s="209"/>
      <c r="U63" s="209"/>
      <c r="V63" s="197"/>
      <c r="W63" s="197"/>
      <c r="X63" s="197"/>
      <c r="Y63" s="197"/>
      <c r="Z63" s="197"/>
      <c r="AA63" s="197"/>
      <c r="AB63" s="197"/>
      <c r="AC63" s="197"/>
      <c r="AD63" s="197"/>
    </row>
    <row r="64" spans="1:30" ht="24.75">
      <c r="A64" s="254" t="s">
        <v>196</v>
      </c>
      <c r="B64" s="241" t="s">
        <v>197</v>
      </c>
      <c r="C64" s="241" t="s">
        <v>173</v>
      </c>
      <c r="D64" s="241">
        <v>2010</v>
      </c>
      <c r="E64" s="241">
        <v>2011</v>
      </c>
      <c r="F64" s="231">
        <v>0</v>
      </c>
      <c r="G64" s="231">
        <v>0</v>
      </c>
      <c r="H64" s="231">
        <v>0</v>
      </c>
      <c r="I64" s="231">
        <v>0</v>
      </c>
      <c r="J64" s="231">
        <v>0</v>
      </c>
      <c r="K64" s="231">
        <v>250000</v>
      </c>
      <c r="L64" s="231">
        <f>I64+K64</f>
        <v>250000</v>
      </c>
      <c r="M64" s="231">
        <v>250000</v>
      </c>
      <c r="N64" s="231">
        <v>0</v>
      </c>
      <c r="O64" s="231">
        <v>0</v>
      </c>
      <c r="P64" s="231">
        <v>0</v>
      </c>
      <c r="Q64" s="231">
        <v>0</v>
      </c>
      <c r="R64" s="197"/>
      <c r="S64" s="209"/>
      <c r="T64" s="209"/>
      <c r="U64" s="209"/>
      <c r="V64" s="197"/>
      <c r="W64" s="197"/>
      <c r="X64" s="197"/>
      <c r="Y64" s="197"/>
      <c r="Z64" s="197"/>
      <c r="AA64" s="197"/>
      <c r="AB64" s="197"/>
      <c r="AC64" s="197"/>
      <c r="AD64" s="197"/>
    </row>
    <row r="65" spans="1:30" ht="29.25" customHeight="1">
      <c r="A65" s="252" t="s">
        <v>24</v>
      </c>
      <c r="B65" s="255" t="s">
        <v>217</v>
      </c>
      <c r="C65" s="255"/>
      <c r="D65" s="255"/>
      <c r="E65" s="255"/>
      <c r="F65" s="253">
        <v>0</v>
      </c>
      <c r="G65" s="253">
        <v>0</v>
      </c>
      <c r="H65" s="253">
        <v>0</v>
      </c>
      <c r="I65" s="253">
        <v>0</v>
      </c>
      <c r="J65" s="253">
        <v>0</v>
      </c>
      <c r="K65" s="253">
        <v>0</v>
      </c>
      <c r="L65" s="253">
        <v>0</v>
      </c>
      <c r="M65" s="253">
        <v>0</v>
      </c>
      <c r="N65" s="253">
        <v>0</v>
      </c>
      <c r="O65" s="253">
        <v>0</v>
      </c>
      <c r="P65" s="253">
        <v>0</v>
      </c>
      <c r="Q65" s="253">
        <v>0</v>
      </c>
      <c r="R65" s="197"/>
      <c r="S65" s="209"/>
      <c r="T65" s="209"/>
      <c r="U65" s="209"/>
      <c r="V65" s="197"/>
      <c r="W65" s="197"/>
      <c r="X65" s="197"/>
      <c r="Y65" s="197"/>
      <c r="Z65" s="197"/>
      <c r="AA65" s="197"/>
      <c r="AB65" s="197"/>
      <c r="AC65" s="197"/>
      <c r="AD65" s="197"/>
    </row>
    <row r="66" spans="1:21" ht="15.75">
      <c r="A66" s="197"/>
      <c r="B66" s="197"/>
      <c r="C66" s="197"/>
      <c r="D66" s="197"/>
      <c r="E66" s="197"/>
      <c r="F66" s="197"/>
      <c r="G66" s="197"/>
      <c r="H66" s="197"/>
      <c r="I66" s="197"/>
      <c r="J66" s="197"/>
      <c r="K66" s="197"/>
      <c r="L66" s="197"/>
      <c r="M66" s="197"/>
      <c r="N66" s="197"/>
      <c r="O66" s="197"/>
      <c r="P66" s="197"/>
      <c r="Q66" s="197"/>
      <c r="R66" s="197"/>
      <c r="S66" s="209"/>
      <c r="T66" s="209"/>
      <c r="U66" s="209"/>
    </row>
    <row r="67" spans="1:21" ht="15.75">
      <c r="A67" s="209"/>
      <c r="B67" s="209"/>
      <c r="C67" s="209"/>
      <c r="D67" s="209"/>
      <c r="E67" s="209"/>
      <c r="F67" s="209"/>
      <c r="G67" s="209"/>
      <c r="H67" s="209"/>
      <c r="I67" s="209"/>
      <c r="J67" s="209"/>
      <c r="K67" s="209"/>
      <c r="L67" s="209"/>
      <c r="M67" s="209"/>
      <c r="N67" s="209"/>
      <c r="O67" s="209"/>
      <c r="P67" s="209"/>
      <c r="Q67" s="209"/>
      <c r="R67" s="209"/>
      <c r="S67" s="209"/>
      <c r="T67" s="209"/>
      <c r="U67" s="209"/>
    </row>
    <row r="68" spans="1:21" ht="15.75">
      <c r="A68" s="209"/>
      <c r="B68" s="209"/>
      <c r="C68" s="209"/>
      <c r="D68" s="209"/>
      <c r="E68" s="209"/>
      <c r="F68" s="209"/>
      <c r="G68" s="209"/>
      <c r="H68" s="209"/>
      <c r="I68" s="209"/>
      <c r="J68" s="209"/>
      <c r="K68" s="209"/>
      <c r="L68" s="209"/>
      <c r="M68" s="209"/>
      <c r="N68" s="209"/>
      <c r="O68" s="209"/>
      <c r="P68" s="209"/>
      <c r="Q68" s="209"/>
      <c r="R68" s="209"/>
      <c r="S68" s="209"/>
      <c r="T68" s="209"/>
      <c r="U68" s="209"/>
    </row>
    <row r="69" spans="1:21" ht="15.75">
      <c r="A69" s="209"/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209"/>
      <c r="R69" s="209"/>
      <c r="S69" s="209"/>
      <c r="T69" s="209"/>
      <c r="U69" s="209"/>
    </row>
    <row r="70" spans="1:21" ht="15.75">
      <c r="A70" s="209"/>
      <c r="B70" s="209"/>
      <c r="C70" s="209"/>
      <c r="D70" s="209"/>
      <c r="E70" s="209"/>
      <c r="F70" s="209"/>
      <c r="G70" s="209"/>
      <c r="H70" s="209"/>
      <c r="I70" s="209"/>
      <c r="J70" s="209"/>
      <c r="K70" s="209"/>
      <c r="L70" s="209"/>
      <c r="M70" s="209"/>
      <c r="N70" s="209"/>
      <c r="O70" s="209"/>
      <c r="P70" s="209"/>
      <c r="Q70" s="209"/>
      <c r="R70" s="209"/>
      <c r="S70" s="209"/>
      <c r="T70" s="209"/>
      <c r="U70" s="209"/>
    </row>
    <row r="71" spans="1:21" ht="15.75">
      <c r="A71" s="209"/>
      <c r="B71" s="209"/>
      <c r="C71" s="209"/>
      <c r="D71" s="209"/>
      <c r="E71" s="209"/>
      <c r="F71" s="209"/>
      <c r="G71" s="209"/>
      <c r="H71" s="209"/>
      <c r="I71" s="209"/>
      <c r="J71" s="209"/>
      <c r="K71" s="209"/>
      <c r="L71" s="209"/>
      <c r="M71" s="209"/>
      <c r="N71" s="209"/>
      <c r="O71" s="209"/>
      <c r="P71" s="209"/>
      <c r="Q71" s="209"/>
      <c r="R71" s="209"/>
      <c r="S71" s="209"/>
      <c r="T71" s="209"/>
      <c r="U71" s="209"/>
    </row>
    <row r="72" spans="1:21" ht="15.75">
      <c r="A72" s="209"/>
      <c r="B72" s="209"/>
      <c r="C72" s="209"/>
      <c r="D72" s="209"/>
      <c r="E72" s="209"/>
      <c r="F72" s="209"/>
      <c r="G72" s="209"/>
      <c r="H72" s="209"/>
      <c r="I72" s="209"/>
      <c r="J72" s="209"/>
      <c r="K72" s="209"/>
      <c r="L72" s="209"/>
      <c r="M72" s="209"/>
      <c r="N72" s="209"/>
      <c r="O72" s="209"/>
      <c r="P72" s="209"/>
      <c r="Q72" s="209"/>
      <c r="R72" s="209"/>
      <c r="S72" s="209"/>
      <c r="T72" s="209"/>
      <c r="U72" s="209"/>
    </row>
    <row r="73" spans="1:21" ht="15.75">
      <c r="A73" s="209"/>
      <c r="B73" s="209"/>
      <c r="C73" s="209"/>
      <c r="D73" s="209"/>
      <c r="E73" s="209"/>
      <c r="F73" s="209"/>
      <c r="G73" s="209"/>
      <c r="H73" s="209"/>
      <c r="I73" s="209"/>
      <c r="J73" s="209"/>
      <c r="K73" s="209"/>
      <c r="L73" s="209"/>
      <c r="M73" s="209"/>
      <c r="N73" s="209"/>
      <c r="O73" s="209"/>
      <c r="P73" s="209"/>
      <c r="Q73" s="209"/>
      <c r="R73" s="209"/>
      <c r="S73" s="209"/>
      <c r="T73" s="209"/>
      <c r="U73" s="209"/>
    </row>
    <row r="74" spans="1:21" ht="15.75">
      <c r="A74" s="209"/>
      <c r="B74" s="209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</row>
    <row r="75" spans="1:21" ht="15.75">
      <c r="A75" s="209"/>
      <c r="B75" s="209"/>
      <c r="C75" s="209"/>
      <c r="D75" s="209"/>
      <c r="E75" s="209"/>
      <c r="F75" s="209"/>
      <c r="G75" s="209"/>
      <c r="H75" s="209"/>
      <c r="I75" s="209"/>
      <c r="J75" s="209"/>
      <c r="K75" s="209"/>
      <c r="L75" s="209"/>
      <c r="M75" s="209"/>
      <c r="N75" s="209"/>
      <c r="O75" s="209"/>
      <c r="P75" s="209"/>
      <c r="Q75" s="209"/>
      <c r="R75" s="209"/>
      <c r="S75" s="209"/>
      <c r="T75" s="209"/>
      <c r="U75" s="209"/>
    </row>
    <row r="76" spans="1:21" ht="15.75">
      <c r="A76" s="209"/>
      <c r="B76" s="209"/>
      <c r="C76" s="209"/>
      <c r="D76" s="209"/>
      <c r="E76" s="209"/>
      <c r="F76" s="209"/>
      <c r="G76" s="209"/>
      <c r="H76" s="209"/>
      <c r="I76" s="209"/>
      <c r="J76" s="209"/>
      <c r="K76" s="209"/>
      <c r="L76" s="209"/>
      <c r="M76" s="209"/>
      <c r="N76" s="209"/>
      <c r="O76" s="209"/>
      <c r="P76" s="209"/>
      <c r="Q76" s="209"/>
      <c r="R76" s="209"/>
      <c r="S76" s="209"/>
      <c r="T76" s="209"/>
      <c r="U76" s="209"/>
    </row>
    <row r="77" spans="1:21" ht="15.75">
      <c r="A77" s="209"/>
      <c r="B77" s="209"/>
      <c r="C77" s="209"/>
      <c r="D77" s="209"/>
      <c r="E77" s="209"/>
      <c r="F77" s="209"/>
      <c r="G77" s="209"/>
      <c r="H77" s="209"/>
      <c r="I77" s="209"/>
      <c r="J77" s="209"/>
      <c r="K77" s="209"/>
      <c r="L77" s="209"/>
      <c r="M77" s="209"/>
      <c r="N77" s="209"/>
      <c r="O77" s="209"/>
      <c r="P77" s="209"/>
      <c r="Q77" s="209"/>
      <c r="R77" s="209"/>
      <c r="S77" s="209"/>
      <c r="T77" s="209"/>
      <c r="U77" s="209"/>
    </row>
    <row r="78" spans="1:21" ht="15.75">
      <c r="A78" s="209"/>
      <c r="B78" s="209"/>
      <c r="C78" s="209"/>
      <c r="D78" s="209"/>
      <c r="E78" s="209"/>
      <c r="F78" s="209"/>
      <c r="G78" s="209"/>
      <c r="H78" s="209"/>
      <c r="I78" s="209"/>
      <c r="J78" s="209"/>
      <c r="K78" s="209"/>
      <c r="L78" s="209"/>
      <c r="M78" s="209"/>
      <c r="N78" s="209"/>
      <c r="O78" s="209"/>
      <c r="P78" s="209"/>
      <c r="Q78" s="209"/>
      <c r="R78" s="209"/>
      <c r="S78" s="209"/>
      <c r="T78" s="209"/>
      <c r="U78" s="209"/>
    </row>
    <row r="79" spans="1:21" ht="15.75">
      <c r="A79" s="209"/>
      <c r="B79" s="209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209"/>
      <c r="R79" s="209"/>
      <c r="S79" s="209"/>
      <c r="T79" s="209"/>
      <c r="U79" s="209"/>
    </row>
    <row r="80" spans="1:21" ht="15.75">
      <c r="A80" s="209"/>
      <c r="B80" s="209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209"/>
      <c r="R80" s="209"/>
      <c r="S80" s="209"/>
      <c r="T80" s="209"/>
      <c r="U80" s="209"/>
    </row>
    <row r="81" spans="1:21" ht="15.75">
      <c r="A81" s="209"/>
      <c r="B81" s="209"/>
      <c r="C81" s="209"/>
      <c r="D81" s="209"/>
      <c r="E81" s="209"/>
      <c r="F81" s="209"/>
      <c r="G81" s="209"/>
      <c r="H81" s="209"/>
      <c r="I81" s="209"/>
      <c r="J81" s="209"/>
      <c r="K81" s="209"/>
      <c r="L81" s="209"/>
      <c r="M81" s="209"/>
      <c r="N81" s="209"/>
      <c r="O81" s="209"/>
      <c r="P81" s="209"/>
      <c r="Q81" s="209"/>
      <c r="R81" s="209"/>
      <c r="S81" s="209"/>
      <c r="T81" s="209"/>
      <c r="U81" s="209"/>
    </row>
  </sheetData>
  <sheetProtection/>
  <mergeCells count="49">
    <mergeCell ref="Q8:Q11"/>
    <mergeCell ref="M9:M11"/>
    <mergeCell ref="M8:P8"/>
    <mergeCell ref="F8:F11"/>
    <mergeCell ref="O9:O11"/>
    <mergeCell ref="J9:K9"/>
    <mergeCell ref="N9:N11"/>
    <mergeCell ref="P9:P11"/>
    <mergeCell ref="J10:J11"/>
    <mergeCell ref="K10:K11"/>
    <mergeCell ref="H10:I10"/>
    <mergeCell ref="G9:I9"/>
    <mergeCell ref="G10:G11"/>
    <mergeCell ref="A8:A11"/>
    <mergeCell ref="B8:B11"/>
    <mergeCell ref="C8:C11"/>
    <mergeCell ref="D8:E8"/>
    <mergeCell ref="D9:D11"/>
    <mergeCell ref="E9:E11"/>
    <mergeCell ref="B58:E58"/>
    <mergeCell ref="B59:E59"/>
    <mergeCell ref="B20:E20"/>
    <mergeCell ref="B21:E21"/>
    <mergeCell ref="B22:E22"/>
    <mergeCell ref="B23:E23"/>
    <mergeCell ref="B24:E24"/>
    <mergeCell ref="B25:E25"/>
    <mergeCell ref="B26:E26"/>
    <mergeCell ref="B27:E27"/>
    <mergeCell ref="B18:E18"/>
    <mergeCell ref="B2:O2"/>
    <mergeCell ref="B19:E19"/>
    <mergeCell ref="B14:E14"/>
    <mergeCell ref="B15:E15"/>
    <mergeCell ref="B16:E16"/>
    <mergeCell ref="B17:E17"/>
    <mergeCell ref="B13:E13"/>
    <mergeCell ref="L8:L11"/>
    <mergeCell ref="G8:K8"/>
    <mergeCell ref="B65:E65"/>
    <mergeCell ref="B28:E28"/>
    <mergeCell ref="B29:E29"/>
    <mergeCell ref="B37:E37"/>
    <mergeCell ref="B38:E38"/>
    <mergeCell ref="B39:E39"/>
    <mergeCell ref="B40:E40"/>
    <mergeCell ref="B41:E41"/>
    <mergeCell ref="B60:E60"/>
    <mergeCell ref="B42:E42"/>
  </mergeCells>
  <printOptions/>
  <pageMargins left="0.36" right="0.21" top="0.21" bottom="0.3" header="0.2" footer="0.2"/>
  <pageSetup horizontalDpi="600" verticalDpi="600" orientation="landscape" paperSize="8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Y2602"/>
  <sheetViews>
    <sheetView tabSelected="1" zoomScale="75" zoomScaleNormal="75" zoomScalePageLayoutView="0" workbookViewId="0" topLeftCell="C1">
      <selection activeCell="D2" sqref="D2:T2"/>
    </sheetView>
  </sheetViews>
  <sheetFormatPr defaultColWidth="9.140625" defaultRowHeight="12.75"/>
  <cols>
    <col min="1" max="1" width="2.140625" style="0" hidden="1" customWidth="1"/>
    <col min="2" max="2" width="1.7109375" style="8" hidden="1" customWidth="1"/>
    <col min="3" max="3" width="0.9921875" style="2" customWidth="1"/>
    <col min="4" max="4" width="5.421875" style="0" customWidth="1"/>
    <col min="5" max="5" width="68.421875" style="0" customWidth="1"/>
    <col min="6" max="6" width="18.140625" style="0" customWidth="1"/>
    <col min="7" max="7" width="16.7109375" style="0" customWidth="1"/>
    <col min="8" max="8" width="16.57421875" style="0" customWidth="1"/>
    <col min="9" max="9" width="16.00390625" style="0" hidden="1" customWidth="1"/>
    <col min="10" max="10" width="16.7109375" style="0" customWidth="1"/>
    <col min="11" max="11" width="16.28125" style="0" customWidth="1"/>
    <col min="12" max="12" width="15.8515625" style="0" hidden="1" customWidth="1"/>
    <col min="13" max="13" width="16.28125" style="0" customWidth="1"/>
    <col min="14" max="14" width="15.57421875" style="0" customWidth="1"/>
    <col min="15" max="15" width="13.8515625" style="0" customWidth="1"/>
    <col min="16" max="16" width="14.00390625" style="0" customWidth="1"/>
    <col min="17" max="17" width="14.7109375" style="0" customWidth="1"/>
    <col min="18" max="18" width="14.57421875" style="0" customWidth="1"/>
    <col min="19" max="19" width="14.140625" style="0" customWidth="1"/>
    <col min="20" max="20" width="17.140625" style="0" customWidth="1"/>
    <col min="21" max="21" width="168.00390625" style="0" customWidth="1"/>
    <col min="22" max="22" width="87.00390625" style="0" customWidth="1"/>
  </cols>
  <sheetData>
    <row r="2" spans="1:20" ht="21" customHeight="1">
      <c r="A2" s="297" t="s">
        <v>0</v>
      </c>
      <c r="B2" s="1"/>
      <c r="D2" s="305" t="s">
        <v>218</v>
      </c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</row>
    <row r="3" spans="1:5" ht="21" customHeight="1">
      <c r="A3" s="298"/>
      <c r="B3" s="1"/>
      <c r="E3" s="4"/>
    </row>
    <row r="4" spans="1:6" ht="21" customHeight="1" thickBot="1">
      <c r="A4" s="298"/>
      <c r="B4" s="1"/>
      <c r="E4" s="4"/>
      <c r="F4" s="5" t="s">
        <v>1</v>
      </c>
    </row>
    <row r="5" spans="1:20" ht="22.5" customHeight="1">
      <c r="A5" s="299"/>
      <c r="B5" s="1"/>
      <c r="E5" s="6"/>
      <c r="F5" s="7"/>
      <c r="G5" s="7"/>
      <c r="H5" s="7"/>
      <c r="I5" s="7"/>
      <c r="J5" s="7"/>
      <c r="K5" s="7"/>
      <c r="L5" s="7"/>
      <c r="M5" s="7"/>
      <c r="N5" s="321" t="s">
        <v>2</v>
      </c>
      <c r="O5" s="322"/>
      <c r="P5" s="322"/>
      <c r="Q5" s="322"/>
      <c r="R5" s="322"/>
      <c r="S5" s="322"/>
      <c r="T5" s="323"/>
    </row>
    <row r="6" spans="4:20" ht="35.25" customHeight="1">
      <c r="D6" s="304" t="s">
        <v>3</v>
      </c>
      <c r="E6" s="302" t="s">
        <v>4</v>
      </c>
      <c r="F6" s="307">
        <v>2007</v>
      </c>
      <c r="G6" s="307">
        <v>2008</v>
      </c>
      <c r="H6" s="311" t="s">
        <v>5</v>
      </c>
      <c r="I6" s="314"/>
      <c r="J6" s="315"/>
      <c r="K6" s="311" t="s">
        <v>6</v>
      </c>
      <c r="L6" s="312"/>
      <c r="M6" s="313"/>
      <c r="N6" s="309">
        <v>2011</v>
      </c>
      <c r="O6" s="319">
        <v>2012</v>
      </c>
      <c r="P6" s="319">
        <v>2013</v>
      </c>
      <c r="Q6" s="319">
        <v>2014</v>
      </c>
      <c r="R6" s="319">
        <v>2015</v>
      </c>
      <c r="S6" s="319">
        <v>2016</v>
      </c>
      <c r="T6" s="328">
        <v>2017</v>
      </c>
    </row>
    <row r="7" spans="4:20" ht="24.75" customHeight="1" thickBot="1">
      <c r="D7" s="304"/>
      <c r="E7" s="303"/>
      <c r="F7" s="308"/>
      <c r="G7" s="308"/>
      <c r="H7" s="9">
        <v>2009</v>
      </c>
      <c r="I7" s="10" t="s">
        <v>89</v>
      </c>
      <c r="J7" s="10" t="s">
        <v>90</v>
      </c>
      <c r="K7" s="11" t="s">
        <v>91</v>
      </c>
      <c r="L7" s="10" t="s">
        <v>92</v>
      </c>
      <c r="M7" s="12" t="s">
        <v>93</v>
      </c>
      <c r="N7" s="310"/>
      <c r="O7" s="320"/>
      <c r="P7" s="320"/>
      <c r="Q7" s="320"/>
      <c r="R7" s="320"/>
      <c r="S7" s="320"/>
      <c r="T7" s="329"/>
    </row>
    <row r="8" spans="1:21" ht="21.75" customHeight="1">
      <c r="A8" s="13"/>
      <c r="D8" s="14" t="s">
        <v>7</v>
      </c>
      <c r="E8" s="15" t="s">
        <v>94</v>
      </c>
      <c r="F8" s="16">
        <f>F9+F10</f>
        <v>14332088.409999998</v>
      </c>
      <c r="G8" s="16">
        <f aca="true" t="shared" si="0" ref="G8:M8">G9+G10</f>
        <v>16625605.610000001</v>
      </c>
      <c r="H8" s="16">
        <f t="shared" si="0"/>
        <v>17420692.64</v>
      </c>
      <c r="I8" s="16">
        <f t="shared" si="0"/>
        <v>8301845.64</v>
      </c>
      <c r="J8" s="16">
        <f t="shared" si="0"/>
        <v>12901852.580000004</v>
      </c>
      <c r="K8" s="16">
        <f t="shared" si="0"/>
        <v>21197408.15</v>
      </c>
      <c r="L8" s="16">
        <f t="shared" si="0"/>
        <v>8642737.030000001</v>
      </c>
      <c r="M8" s="17">
        <f t="shared" si="0"/>
        <v>15840180.51</v>
      </c>
      <c r="N8" s="18">
        <v>24305939</v>
      </c>
      <c r="O8" s="19">
        <v>23624699</v>
      </c>
      <c r="P8" s="19">
        <v>23965991</v>
      </c>
      <c r="Q8" s="19">
        <v>24578049</v>
      </c>
      <c r="R8" s="19">
        <v>25315390</v>
      </c>
      <c r="S8" s="19">
        <v>26073989</v>
      </c>
      <c r="T8" s="20">
        <v>27375378</v>
      </c>
      <c r="U8" s="21"/>
    </row>
    <row r="9" spans="1:21" s="2" customFormat="1" ht="26.25" customHeight="1">
      <c r="A9" s="13"/>
      <c r="B9" s="8"/>
      <c r="D9" s="22" t="s">
        <v>8</v>
      </c>
      <c r="E9" s="23" t="s">
        <v>95</v>
      </c>
      <c r="F9" s="24">
        <f>'[1]Zał_3_Dochody'!F11</f>
        <v>13129971.079999998</v>
      </c>
      <c r="G9" s="24">
        <f>'[1]Zał_3_Dochody'!G11</f>
        <v>15688402.500000002</v>
      </c>
      <c r="H9" s="24">
        <f>'[1]Zał_3_Dochody'!H11</f>
        <v>17380915.39</v>
      </c>
      <c r="I9" s="24">
        <f>'[1]Zał_3_Dochody'!I11</f>
        <v>8294818.84</v>
      </c>
      <c r="J9" s="24">
        <f>'[1]Zał_3_Dochody'!J11</f>
        <v>12882423.180000003</v>
      </c>
      <c r="K9" s="24">
        <f>'[1]Zał_3_Dochody'!K11</f>
        <v>19162408.15</v>
      </c>
      <c r="L9" s="24">
        <f>'[1]Zał_3_Dochody'!M11</f>
        <v>8223859.57</v>
      </c>
      <c r="M9" s="25">
        <f>'[1]Zał_3_Dochody'!N11</f>
        <v>14313930.51</v>
      </c>
      <c r="N9" s="26">
        <v>19281479</v>
      </c>
      <c r="O9" s="27">
        <v>22997137</v>
      </c>
      <c r="P9" s="27">
        <v>23687051</v>
      </c>
      <c r="Q9" s="27">
        <v>24397662</v>
      </c>
      <c r="R9" s="27">
        <v>25233484</v>
      </c>
      <c r="S9" s="27">
        <v>25990488</v>
      </c>
      <c r="T9" s="28">
        <v>26770202</v>
      </c>
      <c r="U9" s="29"/>
    </row>
    <row r="10" spans="2:21" s="2" customFormat="1" ht="15.75">
      <c r="B10" s="8"/>
      <c r="D10" s="22" t="s">
        <v>9</v>
      </c>
      <c r="E10" s="23" t="s">
        <v>96</v>
      </c>
      <c r="F10" s="24">
        <v>1202117.33</v>
      </c>
      <c r="G10" s="24">
        <v>937203.11</v>
      </c>
      <c r="H10" s="24">
        <v>39777.25</v>
      </c>
      <c r="I10" s="24">
        <v>7026.8</v>
      </c>
      <c r="J10" s="30">
        <v>19429.4</v>
      </c>
      <c r="K10" s="24">
        <v>2035000</v>
      </c>
      <c r="L10" s="24">
        <f>'[1]Zał_3_Dochody'!M140</f>
        <v>418877.46</v>
      </c>
      <c r="M10" s="31">
        <v>1526250</v>
      </c>
      <c r="N10" s="26">
        <v>5024460</v>
      </c>
      <c r="O10" s="27">
        <f>'[1]Zał_3_Dochody'!K244</f>
        <v>627562</v>
      </c>
      <c r="P10" s="27">
        <f>'[1]Zał_3_Dochody'!L244</f>
        <v>278940</v>
      </c>
      <c r="Q10" s="27">
        <f>'[1]Zał_3_Dochody'!M244</f>
        <v>180387</v>
      </c>
      <c r="R10" s="27">
        <f>'[1]Zał_3_Dochody'!N244</f>
        <v>81906</v>
      </c>
      <c r="S10" s="27">
        <f>'[1]Zał_3_Dochody'!O244</f>
        <v>83501</v>
      </c>
      <c r="T10" s="28">
        <f>'[1]Zał_3_Dochody'!P244</f>
        <v>605176</v>
      </c>
      <c r="U10" s="29"/>
    </row>
    <row r="11" spans="2:21" s="2" customFormat="1" ht="15" customHeight="1">
      <c r="B11" s="8"/>
      <c r="D11" s="14"/>
      <c r="E11" s="32" t="s">
        <v>10</v>
      </c>
      <c r="F11" s="33"/>
      <c r="G11" s="33"/>
      <c r="H11" s="33"/>
      <c r="I11" s="33"/>
      <c r="J11" s="34"/>
      <c r="K11" s="33"/>
      <c r="L11" s="33"/>
      <c r="M11" s="35"/>
      <c r="N11" s="36"/>
      <c r="O11" s="37"/>
      <c r="P11" s="37"/>
      <c r="Q11" s="37"/>
      <c r="R11" s="37"/>
      <c r="S11" s="37"/>
      <c r="T11" s="38"/>
      <c r="U11" s="29"/>
    </row>
    <row r="12" spans="1:21" s="2" customFormat="1" ht="15.75">
      <c r="A12" s="13"/>
      <c r="B12" s="8"/>
      <c r="D12" s="39" t="s">
        <v>11</v>
      </c>
      <c r="E12" s="40" t="s">
        <v>97</v>
      </c>
      <c r="F12" s="24">
        <v>141535.2</v>
      </c>
      <c r="G12" s="24">
        <v>256985.93</v>
      </c>
      <c r="H12" s="24">
        <v>36452.05</v>
      </c>
      <c r="I12" s="24">
        <v>0</v>
      </c>
      <c r="J12" s="30">
        <v>0</v>
      </c>
      <c r="K12" s="24">
        <v>240000</v>
      </c>
      <c r="L12" s="24">
        <v>0</v>
      </c>
      <c r="M12" s="31">
        <f>'[1]Zał_3_Dochody'!N142</f>
        <v>180000</v>
      </c>
      <c r="N12" s="26">
        <v>426250</v>
      </c>
      <c r="O12" s="27">
        <f>'[1]Zał_3_Dochody'!K241</f>
        <v>600000</v>
      </c>
      <c r="P12" s="27">
        <f>'[1]Zał_3_Dochody'!L241</f>
        <v>250000</v>
      </c>
      <c r="Q12" s="27">
        <f>'[1]Zał_3_Dochody'!M241</f>
        <v>150000</v>
      </c>
      <c r="R12" s="27">
        <f>'[1]Zał_3_Dochody'!N241</f>
        <v>50000</v>
      </c>
      <c r="S12" s="27">
        <f>'[1]Zał_3_Dochody'!O241</f>
        <v>50000</v>
      </c>
      <c r="T12" s="28">
        <f>'[1]Zał_3_Dochody'!P241</f>
        <v>570000</v>
      </c>
      <c r="U12" s="29"/>
    </row>
    <row r="13" spans="1:21" s="2" customFormat="1" ht="40.5" customHeight="1">
      <c r="A13" s="13"/>
      <c r="B13" s="8"/>
      <c r="D13" s="41" t="s">
        <v>12</v>
      </c>
      <c r="E13" s="42" t="s">
        <v>98</v>
      </c>
      <c r="F13" s="43">
        <v>12270939.55</v>
      </c>
      <c r="G13" s="43">
        <v>14512264.52</v>
      </c>
      <c r="H13" s="43">
        <v>14975095.44</v>
      </c>
      <c r="I13" s="43">
        <v>7657204</v>
      </c>
      <c r="J13" s="43">
        <v>11340354.5</v>
      </c>
      <c r="K13" s="43">
        <v>18062901.15</v>
      </c>
      <c r="L13" s="43">
        <v>9285938.55</v>
      </c>
      <c r="M13" s="44">
        <v>13547175.84</v>
      </c>
      <c r="N13" s="45">
        <v>17052234</v>
      </c>
      <c r="O13" s="46">
        <v>16377301</v>
      </c>
      <c r="P13" s="46">
        <v>16067489</v>
      </c>
      <c r="Q13" s="46">
        <v>16827860</v>
      </c>
      <c r="R13" s="46">
        <v>17322381</v>
      </c>
      <c r="S13" s="46">
        <v>18671299</v>
      </c>
      <c r="T13" s="47">
        <v>19792938</v>
      </c>
      <c r="U13" s="29"/>
    </row>
    <row r="14" spans="1:21" ht="15.75">
      <c r="A14" s="48"/>
      <c r="B14" s="49"/>
      <c r="C14" s="50"/>
      <c r="D14" s="51"/>
      <c r="E14" s="32" t="s">
        <v>10</v>
      </c>
      <c r="F14" s="52"/>
      <c r="G14" s="53"/>
      <c r="H14" s="53"/>
      <c r="I14" s="53"/>
      <c r="J14" s="53"/>
      <c r="K14" s="53"/>
      <c r="L14" s="53"/>
      <c r="M14" s="54"/>
      <c r="N14" s="55"/>
      <c r="O14" s="56"/>
      <c r="P14" s="56"/>
      <c r="Q14" s="56"/>
      <c r="R14" s="56"/>
      <c r="S14" s="56"/>
      <c r="T14" s="57"/>
      <c r="U14" s="21"/>
    </row>
    <row r="15" spans="1:21" ht="27" customHeight="1">
      <c r="A15" s="48"/>
      <c r="B15" s="49"/>
      <c r="C15" s="50"/>
      <c r="D15" s="22" t="s">
        <v>13</v>
      </c>
      <c r="E15" s="58" t="s">
        <v>99</v>
      </c>
      <c r="F15" s="59">
        <v>5341509.99</v>
      </c>
      <c r="G15" s="53">
        <v>6008038.72</v>
      </c>
      <c r="H15" s="53">
        <v>6670867</v>
      </c>
      <c r="I15" s="53">
        <v>3502084.49</v>
      </c>
      <c r="J15" s="53">
        <v>4850073.39</v>
      </c>
      <c r="K15" s="53">
        <v>7137836.66</v>
      </c>
      <c r="L15" s="53">
        <v>3648023.74</v>
      </c>
      <c r="M15" s="54">
        <v>5476852.74</v>
      </c>
      <c r="N15" s="55">
        <f>'[1]Zał 5 _Wydatki'!J772</f>
        <v>7404234.999824519</v>
      </c>
      <c r="O15" s="56">
        <v>7626362</v>
      </c>
      <c r="P15" s="56">
        <v>7855152</v>
      </c>
      <c r="Q15" s="56">
        <v>8090806</v>
      </c>
      <c r="R15" s="56">
        <v>8333530</v>
      </c>
      <c r="S15" s="56">
        <v>8583535</v>
      </c>
      <c r="T15" s="57">
        <v>8841041</v>
      </c>
      <c r="U15" s="21"/>
    </row>
    <row r="16" spans="1:21" ht="24" customHeight="1">
      <c r="A16" s="48"/>
      <c r="B16" s="49"/>
      <c r="C16" s="50"/>
      <c r="D16" s="22" t="s">
        <v>14</v>
      </c>
      <c r="E16" s="60" t="s">
        <v>100</v>
      </c>
      <c r="F16" s="61">
        <v>1789433.59</v>
      </c>
      <c r="G16" s="61">
        <v>2397459.12</v>
      </c>
      <c r="H16" s="59">
        <v>2027963.18</v>
      </c>
      <c r="I16" s="59">
        <v>970868.97</v>
      </c>
      <c r="J16" s="59">
        <v>1439172.98</v>
      </c>
      <c r="K16" s="59">
        <v>2162921.8</v>
      </c>
      <c r="L16" s="59">
        <v>1106614.49</v>
      </c>
      <c r="M16" s="62">
        <v>1637760</v>
      </c>
      <c r="N16" s="55">
        <f>'[1]Zał 5 _Wydatki'!J773</f>
        <v>2212669.0013999995</v>
      </c>
      <c r="O16" s="56">
        <v>2279049</v>
      </c>
      <c r="P16" s="56">
        <v>2347420</v>
      </c>
      <c r="Q16" s="56">
        <v>2417842</v>
      </c>
      <c r="R16" s="56">
        <v>2490377</v>
      </c>
      <c r="S16" s="56">
        <v>2565088</v>
      </c>
      <c r="T16" s="57">
        <v>2641140</v>
      </c>
      <c r="U16" s="21"/>
    </row>
    <row r="17" spans="1:21" ht="15.75">
      <c r="A17" s="48"/>
      <c r="B17" s="49"/>
      <c r="C17" s="50"/>
      <c r="D17" s="22"/>
      <c r="E17" s="32" t="s">
        <v>10</v>
      </c>
      <c r="F17" s="61"/>
      <c r="G17" s="61"/>
      <c r="H17" s="59"/>
      <c r="I17" s="59"/>
      <c r="J17" s="59"/>
      <c r="K17" s="59"/>
      <c r="L17" s="59"/>
      <c r="M17" s="62"/>
      <c r="N17" s="55"/>
      <c r="O17" s="56"/>
      <c r="P17" s="56"/>
      <c r="Q17" s="56"/>
      <c r="R17" s="56"/>
      <c r="S17" s="56"/>
      <c r="T17" s="57"/>
      <c r="U17" s="21"/>
    </row>
    <row r="18" spans="1:21" ht="22.5" customHeight="1" hidden="1">
      <c r="A18" s="48"/>
      <c r="B18" s="49"/>
      <c r="C18" s="50"/>
      <c r="D18" s="63" t="s">
        <v>15</v>
      </c>
      <c r="E18" s="64" t="s">
        <v>16</v>
      </c>
      <c r="F18" s="65">
        <v>90786.44</v>
      </c>
      <c r="G18" s="65">
        <v>95142.84</v>
      </c>
      <c r="H18" s="66">
        <v>94463.7</v>
      </c>
      <c r="I18" s="66">
        <v>51917.95</v>
      </c>
      <c r="J18" s="66">
        <v>69965.31</v>
      </c>
      <c r="K18" s="66">
        <v>110500</v>
      </c>
      <c r="L18" s="66">
        <v>49363.76</v>
      </c>
      <c r="M18" s="67">
        <v>82875</v>
      </c>
      <c r="N18" s="68">
        <f>'[1]Zał 5 _Wydatki'!J755*M18</f>
        <v>84781.12499999999</v>
      </c>
      <c r="O18" s="69">
        <f>N18*'[1]Zał 5 _Wydatki'!K755</f>
        <v>86900.65312499998</v>
      </c>
      <c r="P18" s="69">
        <f>O18*'[1]Zał 5 _Wydatki'!L755</f>
        <v>89073.16945312498</v>
      </c>
      <c r="Q18" s="69">
        <f>P18*'[1]Zał 5 _Wydatki'!M755</f>
        <v>91299.9986894531</v>
      </c>
      <c r="R18" s="69">
        <f>Q18*'[1]Zał 5 _Wydatki'!N755</f>
        <v>93582.49865668942</v>
      </c>
      <c r="S18" s="69">
        <f>R18*'[1]Zał 5 _Wydatki'!O755</f>
        <v>95922.06112310664</v>
      </c>
      <c r="T18" s="69">
        <f>S18*'[1]Zał 5 _Wydatki'!P755</f>
        <v>98320.1126511843</v>
      </c>
      <c r="U18" s="21"/>
    </row>
    <row r="19" spans="1:21" ht="15.75" hidden="1">
      <c r="A19" s="48"/>
      <c r="B19" s="49"/>
      <c r="C19" s="50"/>
      <c r="D19" s="63" t="s">
        <v>17</v>
      </c>
      <c r="E19" s="64" t="s">
        <v>18</v>
      </c>
      <c r="F19" s="65">
        <v>1698647.15</v>
      </c>
      <c r="G19" s="65">
        <v>2302316.28</v>
      </c>
      <c r="H19" s="66">
        <v>1933499.48</v>
      </c>
      <c r="I19" s="66">
        <v>918951.02</v>
      </c>
      <c r="J19" s="66">
        <v>1369207.67</v>
      </c>
      <c r="K19" s="66">
        <v>2073181</v>
      </c>
      <c r="L19" s="66">
        <v>1057250.73</v>
      </c>
      <c r="M19" s="67">
        <v>1057250.73</v>
      </c>
      <c r="N19" s="68">
        <f>M19*'[1]Zał 5 _Wydatki'!J755</f>
        <v>1081567.4967899998</v>
      </c>
      <c r="O19" s="68">
        <f>N19*'[1]Zał 5 _Wydatki'!K755</f>
        <v>1108606.6842097496</v>
      </c>
      <c r="P19" s="68">
        <f>O19*'[1]Zał 5 _Wydatki'!L755</f>
        <v>1136321.851314993</v>
      </c>
      <c r="Q19" s="68">
        <f>P19*'[1]Zał 5 _Wydatki'!M755</f>
        <v>1164729.8975978678</v>
      </c>
      <c r="R19" s="68">
        <f>Q19*'[1]Zał 5 _Wydatki'!N755</f>
        <v>1193848.1450378143</v>
      </c>
      <c r="S19" s="68">
        <f>R19*'[1]Zał 5 _Wydatki'!O755</f>
        <v>1223694.3486637594</v>
      </c>
      <c r="T19" s="68">
        <f>S19*'[1]Zał 5 _Wydatki'!P755</f>
        <v>1254286.7073803532</v>
      </c>
      <c r="U19" s="21"/>
    </row>
    <row r="20" spans="1:21" ht="15.75">
      <c r="A20" s="13"/>
      <c r="B20" s="49"/>
      <c r="C20" s="70"/>
      <c r="D20" s="22" t="s">
        <v>19</v>
      </c>
      <c r="E20" s="71" t="s">
        <v>101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>
        <v>0</v>
      </c>
      <c r="L20" s="61">
        <v>0</v>
      </c>
      <c r="M20" s="72">
        <v>0</v>
      </c>
      <c r="N20" s="73">
        <v>0</v>
      </c>
      <c r="O20" s="74">
        <v>0</v>
      </c>
      <c r="P20" s="74">
        <v>0</v>
      </c>
      <c r="Q20" s="74">
        <v>0</v>
      </c>
      <c r="R20" s="74">
        <v>0</v>
      </c>
      <c r="S20" s="74">
        <v>0</v>
      </c>
      <c r="T20" s="75">
        <v>0</v>
      </c>
      <c r="U20" s="21"/>
    </row>
    <row r="21" spans="1:21" ht="15.75">
      <c r="A21" s="13"/>
      <c r="B21" s="49"/>
      <c r="C21" s="50"/>
      <c r="D21" s="76"/>
      <c r="E21" s="32" t="s">
        <v>10</v>
      </c>
      <c r="F21" s="61"/>
      <c r="G21" s="61"/>
      <c r="H21" s="59"/>
      <c r="I21" s="59"/>
      <c r="J21" s="59"/>
      <c r="K21" s="59"/>
      <c r="L21" s="59"/>
      <c r="M21" s="62"/>
      <c r="N21" s="77"/>
      <c r="O21" s="78"/>
      <c r="P21" s="78"/>
      <c r="Q21" s="78"/>
      <c r="R21" s="78"/>
      <c r="S21" s="78"/>
      <c r="T21" s="79"/>
      <c r="U21" s="21"/>
    </row>
    <row r="22" spans="1:21" ht="30" customHeight="1">
      <c r="A22" s="13"/>
      <c r="B22" s="49"/>
      <c r="C22" s="80"/>
      <c r="D22" s="39" t="s">
        <v>20</v>
      </c>
      <c r="E22" s="71" t="s">
        <v>21</v>
      </c>
      <c r="F22" s="61">
        <v>0</v>
      </c>
      <c r="G22" s="61">
        <v>0</v>
      </c>
      <c r="H22" s="61">
        <v>0</v>
      </c>
      <c r="I22" s="61">
        <v>0</v>
      </c>
      <c r="J22" s="61">
        <v>0</v>
      </c>
      <c r="K22" s="61">
        <v>0</v>
      </c>
      <c r="L22" s="61">
        <v>0</v>
      </c>
      <c r="M22" s="72">
        <v>0</v>
      </c>
      <c r="N22" s="73">
        <v>0</v>
      </c>
      <c r="O22" s="74">
        <v>0</v>
      </c>
      <c r="P22" s="74">
        <v>0</v>
      </c>
      <c r="Q22" s="74">
        <v>0</v>
      </c>
      <c r="R22" s="74">
        <v>0</v>
      </c>
      <c r="S22" s="74">
        <v>0</v>
      </c>
      <c r="T22" s="75">
        <v>0</v>
      </c>
      <c r="U22" s="21"/>
    </row>
    <row r="23" spans="1:21" ht="42.75" customHeight="1">
      <c r="A23" s="48"/>
      <c r="B23" s="49"/>
      <c r="C23" s="81"/>
      <c r="D23" s="22" t="s">
        <v>22</v>
      </c>
      <c r="E23" s="71" t="s">
        <v>102</v>
      </c>
      <c r="F23" s="82" t="s">
        <v>23</v>
      </c>
      <c r="G23" s="82" t="s">
        <v>23</v>
      </c>
      <c r="H23" s="82" t="s">
        <v>23</v>
      </c>
      <c r="I23" s="82" t="s">
        <v>23</v>
      </c>
      <c r="J23" s="82" t="s">
        <v>23</v>
      </c>
      <c r="K23" s="82" t="s">
        <v>23</v>
      </c>
      <c r="L23" s="82" t="s">
        <v>23</v>
      </c>
      <c r="M23" s="83" t="s">
        <v>23</v>
      </c>
      <c r="N23" s="55">
        <f>'[2]Zał_2_Przedsiew'!M15</f>
        <v>0</v>
      </c>
      <c r="O23" s="56">
        <f>'[2]Zał_2_Przedsiew'!N15</f>
        <v>0</v>
      </c>
      <c r="P23" s="56">
        <f>'[2]Zał_2_Przedsiew'!O15</f>
        <v>0</v>
      </c>
      <c r="Q23" s="56">
        <f>'[2]Zał_2_Przedsiew'!P15</f>
        <v>0</v>
      </c>
      <c r="R23" s="56">
        <f>'[2]Zał_2_Przedsiew'!Q15</f>
        <v>0</v>
      </c>
      <c r="S23" s="56">
        <f>'[2]Zał_2_Przedsiew'!Q15</f>
        <v>0</v>
      </c>
      <c r="T23" s="57">
        <f>'[2]Zał_2_Przedsiew'!R15</f>
        <v>0</v>
      </c>
      <c r="U23" s="21"/>
    </row>
    <row r="24" spans="2:21" s="84" customFormat="1" ht="39.75" customHeight="1">
      <c r="B24" s="85"/>
      <c r="C24" s="86"/>
      <c r="D24" s="87" t="s">
        <v>24</v>
      </c>
      <c r="E24" s="88" t="s">
        <v>103</v>
      </c>
      <c r="F24" s="89">
        <f aca="true" t="shared" si="1" ref="F24:L24">F8-F13</f>
        <v>2061148.8599999975</v>
      </c>
      <c r="G24" s="89">
        <f t="shared" si="1"/>
        <v>2113341.0900000017</v>
      </c>
      <c r="H24" s="89">
        <f t="shared" si="1"/>
        <v>2445597.200000001</v>
      </c>
      <c r="I24" s="89">
        <f t="shared" si="1"/>
        <v>644641.6399999997</v>
      </c>
      <c r="J24" s="89">
        <f t="shared" si="1"/>
        <v>1561498.0800000038</v>
      </c>
      <c r="K24" s="89">
        <f t="shared" si="1"/>
        <v>3134507</v>
      </c>
      <c r="L24" s="89">
        <f t="shared" si="1"/>
        <v>-643201.5199999996</v>
      </c>
      <c r="M24" s="90">
        <f>M8-M13</f>
        <v>2293004.67</v>
      </c>
      <c r="N24" s="91">
        <v>4957105</v>
      </c>
      <c r="O24" s="92">
        <f aca="true" t="shared" si="2" ref="O24:T24">O8-O13</f>
        <v>7247398</v>
      </c>
      <c r="P24" s="92">
        <f>P8-P13</f>
        <v>7898502</v>
      </c>
      <c r="Q24" s="92">
        <f t="shared" si="2"/>
        <v>7750189</v>
      </c>
      <c r="R24" s="92">
        <f t="shared" si="2"/>
        <v>7993009</v>
      </c>
      <c r="S24" s="92">
        <f t="shared" si="2"/>
        <v>7402690</v>
      </c>
      <c r="T24" s="93">
        <f t="shared" si="2"/>
        <v>7582440</v>
      </c>
      <c r="U24" s="94"/>
    </row>
    <row r="25" spans="2:21" s="2" customFormat="1" ht="27.75" customHeight="1">
      <c r="B25" s="8"/>
      <c r="D25" s="95" t="s">
        <v>25</v>
      </c>
      <c r="E25" s="60" t="s">
        <v>26</v>
      </c>
      <c r="F25" s="59">
        <v>0</v>
      </c>
      <c r="G25" s="53">
        <v>0</v>
      </c>
      <c r="H25" s="53">
        <v>0</v>
      </c>
      <c r="I25" s="53">
        <v>0</v>
      </c>
      <c r="J25" s="53">
        <v>0</v>
      </c>
      <c r="K25" s="53">
        <f>H66</f>
        <v>53084.22000000253</v>
      </c>
      <c r="L25" s="53">
        <f>K25</f>
        <v>53084.22000000253</v>
      </c>
      <c r="M25" s="54">
        <f>L25</f>
        <v>53084.22000000253</v>
      </c>
      <c r="N25" s="55">
        <f>M25</f>
        <v>53084.22000000253</v>
      </c>
      <c r="O25" s="56">
        <v>1500004</v>
      </c>
      <c r="P25" s="56">
        <v>1850000</v>
      </c>
      <c r="Q25" s="56">
        <v>1500000</v>
      </c>
      <c r="R25" s="56">
        <v>1650000</v>
      </c>
      <c r="S25" s="56">
        <v>1000000</v>
      </c>
      <c r="T25" s="57">
        <v>1000000</v>
      </c>
      <c r="U25" s="29"/>
    </row>
    <row r="26" spans="2:21" s="2" customFormat="1" ht="15" customHeight="1">
      <c r="B26" s="8"/>
      <c r="D26" s="96"/>
      <c r="E26" s="32" t="s">
        <v>10</v>
      </c>
      <c r="F26" s="59"/>
      <c r="G26" s="53"/>
      <c r="H26" s="53"/>
      <c r="I26" s="53"/>
      <c r="J26" s="53"/>
      <c r="K26" s="53"/>
      <c r="L26" s="53"/>
      <c r="M26" s="54"/>
      <c r="N26" s="55"/>
      <c r="O26" s="56"/>
      <c r="P26" s="56"/>
      <c r="Q26" s="56"/>
      <c r="R26" s="56"/>
      <c r="S26" s="56"/>
      <c r="T26" s="57"/>
      <c r="U26" s="29"/>
    </row>
    <row r="27" spans="2:21" s="2" customFormat="1" ht="30.75" customHeight="1">
      <c r="B27" s="8"/>
      <c r="D27" s="97" t="s">
        <v>27</v>
      </c>
      <c r="E27" s="71" t="s">
        <v>28</v>
      </c>
      <c r="F27" s="59">
        <v>0</v>
      </c>
      <c r="G27" s="53">
        <v>0</v>
      </c>
      <c r="H27" s="53">
        <v>0</v>
      </c>
      <c r="I27" s="53">
        <v>0</v>
      </c>
      <c r="J27" s="53">
        <v>0</v>
      </c>
      <c r="K27" s="53">
        <v>0</v>
      </c>
      <c r="L27" s="53">
        <v>0</v>
      </c>
      <c r="M27" s="54">
        <v>0</v>
      </c>
      <c r="N27" s="55">
        <f>N25</f>
        <v>53084.22000000253</v>
      </c>
      <c r="O27" s="56">
        <v>1500004</v>
      </c>
      <c r="P27" s="56">
        <v>1850000</v>
      </c>
      <c r="Q27" s="56">
        <v>1500000</v>
      </c>
      <c r="R27" s="56">
        <v>1650000</v>
      </c>
      <c r="S27" s="56">
        <v>1000000</v>
      </c>
      <c r="T27" s="57">
        <v>1000000</v>
      </c>
      <c r="U27" s="29"/>
    </row>
    <row r="28" spans="2:21" s="2" customFormat="1" ht="24.75" customHeight="1">
      <c r="B28" s="8"/>
      <c r="D28" s="98" t="s">
        <v>29</v>
      </c>
      <c r="E28" s="60" t="s">
        <v>104</v>
      </c>
      <c r="F28" s="59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4">
        <v>0</v>
      </c>
      <c r="N28" s="55">
        <f>N30+N31+N32</f>
        <v>0</v>
      </c>
      <c r="O28" s="56">
        <f aca="true" t="shared" si="3" ref="O28:T28">O30+O31+O32</f>
        <v>0</v>
      </c>
      <c r="P28" s="56">
        <f t="shared" si="3"/>
        <v>0</v>
      </c>
      <c r="Q28" s="56">
        <f t="shared" si="3"/>
        <v>0</v>
      </c>
      <c r="R28" s="56">
        <f t="shared" si="3"/>
        <v>0</v>
      </c>
      <c r="S28" s="56">
        <f t="shared" si="3"/>
        <v>0</v>
      </c>
      <c r="T28" s="57">
        <f t="shared" si="3"/>
        <v>0</v>
      </c>
      <c r="U28" s="29"/>
    </row>
    <row r="29" spans="2:21" s="2" customFormat="1" ht="15" customHeight="1">
      <c r="B29" s="8"/>
      <c r="D29" s="99"/>
      <c r="E29" s="32" t="s">
        <v>10</v>
      </c>
      <c r="F29" s="59"/>
      <c r="G29" s="53"/>
      <c r="H29" s="53"/>
      <c r="I29" s="53"/>
      <c r="J29" s="53"/>
      <c r="K29" s="53"/>
      <c r="L29" s="53"/>
      <c r="M29" s="54"/>
      <c r="N29" s="55"/>
      <c r="O29" s="56"/>
      <c r="P29" s="56"/>
      <c r="Q29" s="56"/>
      <c r="R29" s="56"/>
      <c r="S29" s="56"/>
      <c r="T29" s="57"/>
      <c r="U29" s="29"/>
    </row>
    <row r="30" spans="2:21" s="2" customFormat="1" ht="18.75" customHeight="1" hidden="1">
      <c r="B30" s="8"/>
      <c r="D30" s="97" t="s">
        <v>30</v>
      </c>
      <c r="E30" s="100" t="s">
        <v>31</v>
      </c>
      <c r="F30" s="101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3">
        <v>0</v>
      </c>
      <c r="N30" s="68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104">
        <v>0</v>
      </c>
      <c r="U30" s="29"/>
    </row>
    <row r="31" spans="2:21" s="2" customFormat="1" ht="33" customHeight="1" hidden="1">
      <c r="B31" s="8"/>
      <c r="D31" s="97" t="s">
        <v>32</v>
      </c>
      <c r="E31" s="100" t="s">
        <v>33</v>
      </c>
      <c r="F31" s="101">
        <v>0</v>
      </c>
      <c r="G31" s="102">
        <v>0</v>
      </c>
      <c r="H31" s="102">
        <v>0</v>
      </c>
      <c r="I31" s="102">
        <v>0</v>
      </c>
      <c r="J31" s="102">
        <v>0</v>
      </c>
      <c r="K31" s="102">
        <v>0</v>
      </c>
      <c r="L31" s="102">
        <v>0</v>
      </c>
      <c r="M31" s="103">
        <v>0</v>
      </c>
      <c r="N31" s="68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104">
        <v>0</v>
      </c>
      <c r="U31" s="29"/>
    </row>
    <row r="32" spans="2:21" s="2" customFormat="1" ht="17.25" customHeight="1" hidden="1">
      <c r="B32" s="8"/>
      <c r="D32" s="97" t="s">
        <v>34</v>
      </c>
      <c r="E32" s="100" t="s">
        <v>35</v>
      </c>
      <c r="F32" s="101">
        <v>0</v>
      </c>
      <c r="G32" s="102">
        <v>0</v>
      </c>
      <c r="H32" s="102">
        <v>0</v>
      </c>
      <c r="I32" s="102">
        <v>0</v>
      </c>
      <c r="J32" s="102">
        <v>0</v>
      </c>
      <c r="K32" s="102">
        <v>0</v>
      </c>
      <c r="L32" s="102">
        <v>0</v>
      </c>
      <c r="M32" s="103">
        <v>0</v>
      </c>
      <c r="N32" s="68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104">
        <v>0</v>
      </c>
      <c r="U32" s="29"/>
    </row>
    <row r="33" spans="2:21" s="2" customFormat="1" ht="36.75" customHeight="1">
      <c r="B33" s="8"/>
      <c r="D33" s="87" t="s">
        <v>36</v>
      </c>
      <c r="E33" s="105" t="s">
        <v>37</v>
      </c>
      <c r="F33" s="89">
        <f aca="true" t="shared" si="4" ref="F33:T33">F24+F25+F28</f>
        <v>2061148.8599999975</v>
      </c>
      <c r="G33" s="89">
        <f t="shared" si="4"/>
        <v>2113341.0900000017</v>
      </c>
      <c r="H33" s="89">
        <f t="shared" si="4"/>
        <v>2445597.200000001</v>
      </c>
      <c r="I33" s="89">
        <f t="shared" si="4"/>
        <v>644641.6399999997</v>
      </c>
      <c r="J33" s="89">
        <f t="shared" si="4"/>
        <v>1561498.0800000038</v>
      </c>
      <c r="K33" s="89">
        <f t="shared" si="4"/>
        <v>3187591.2200000025</v>
      </c>
      <c r="L33" s="89">
        <f t="shared" si="4"/>
        <v>-590117.299999997</v>
      </c>
      <c r="M33" s="90">
        <f t="shared" si="4"/>
        <v>2346088.8900000025</v>
      </c>
      <c r="N33" s="91">
        <f t="shared" si="4"/>
        <v>5010189.2200000025</v>
      </c>
      <c r="O33" s="92">
        <f t="shared" si="4"/>
        <v>8747402</v>
      </c>
      <c r="P33" s="92">
        <f>P24+P25+P28</f>
        <v>9748502</v>
      </c>
      <c r="Q33" s="92">
        <f t="shared" si="4"/>
        <v>9250189</v>
      </c>
      <c r="R33" s="92">
        <f t="shared" si="4"/>
        <v>9643009</v>
      </c>
      <c r="S33" s="92">
        <f t="shared" si="4"/>
        <v>8402690</v>
      </c>
      <c r="T33" s="93">
        <f t="shared" si="4"/>
        <v>8582440</v>
      </c>
      <c r="U33" s="29"/>
    </row>
    <row r="34" spans="1:25" s="2" customFormat="1" ht="34.5" customHeight="1">
      <c r="A34" s="13"/>
      <c r="B34" s="8"/>
      <c r="C34" s="301"/>
      <c r="D34" s="95" t="s">
        <v>38</v>
      </c>
      <c r="E34" s="106" t="s">
        <v>105</v>
      </c>
      <c r="F34" s="107">
        <v>2282675.47</v>
      </c>
      <c r="G34" s="107">
        <v>1969902.31</v>
      </c>
      <c r="H34" s="107">
        <v>1822508.43</v>
      </c>
      <c r="I34" s="107">
        <v>395592.62</v>
      </c>
      <c r="J34" s="107">
        <v>666623.11</v>
      </c>
      <c r="K34" s="107">
        <v>1315520</v>
      </c>
      <c r="L34" s="107">
        <v>649878.67</v>
      </c>
      <c r="M34" s="108">
        <v>986640</v>
      </c>
      <c r="N34" s="109">
        <f>N36+N37</f>
        <v>1918261</v>
      </c>
      <c r="O34" s="110">
        <f aca="true" t="shared" si="5" ref="O34:T34">O36+O37</f>
        <v>2047398.058</v>
      </c>
      <c r="P34" s="110">
        <f t="shared" si="5"/>
        <v>2298502.347873333</v>
      </c>
      <c r="Q34" s="110">
        <f t="shared" si="5"/>
        <v>1850189.3809633334</v>
      </c>
      <c r="R34" s="110">
        <f t="shared" si="5"/>
        <v>1893008.514395</v>
      </c>
      <c r="S34" s="110">
        <f t="shared" si="5"/>
        <v>1152689.77</v>
      </c>
      <c r="T34" s="111">
        <f t="shared" si="5"/>
        <v>1082439.77</v>
      </c>
      <c r="U34" s="112"/>
      <c r="V34" s="113"/>
      <c r="W34" s="113"/>
      <c r="X34" s="113"/>
      <c r="Y34" s="113"/>
    </row>
    <row r="35" spans="1:25" s="2" customFormat="1" ht="14.25" customHeight="1">
      <c r="A35" s="13"/>
      <c r="B35" s="8"/>
      <c r="C35" s="301"/>
      <c r="D35" s="96"/>
      <c r="E35" s="32" t="s">
        <v>10</v>
      </c>
      <c r="F35" s="107"/>
      <c r="G35" s="107"/>
      <c r="H35" s="107"/>
      <c r="I35" s="107"/>
      <c r="J35" s="107"/>
      <c r="K35" s="107"/>
      <c r="L35" s="107"/>
      <c r="M35" s="108"/>
      <c r="N35" s="55"/>
      <c r="O35" s="56"/>
      <c r="P35" s="56"/>
      <c r="Q35" s="56"/>
      <c r="R35" s="56"/>
      <c r="S35" s="56"/>
      <c r="T35" s="57"/>
      <c r="U35" s="112"/>
      <c r="V35" s="113"/>
      <c r="W35" s="113"/>
      <c r="X35" s="113"/>
      <c r="Y35" s="113"/>
    </row>
    <row r="36" spans="1:25" s="2" customFormat="1" ht="36.75" customHeight="1">
      <c r="A36" s="13"/>
      <c r="B36" s="8"/>
      <c r="C36" s="301"/>
      <c r="D36" s="96" t="s">
        <v>39</v>
      </c>
      <c r="E36" s="114" t="s">
        <v>106</v>
      </c>
      <c r="F36" s="59">
        <v>2133598.12</v>
      </c>
      <c r="G36" s="59">
        <v>1666082.85</v>
      </c>
      <c r="H36" s="59">
        <v>1535000</v>
      </c>
      <c r="I36" s="59">
        <v>225000</v>
      </c>
      <c r="J36" s="59">
        <v>422500</v>
      </c>
      <c r="K36" s="59">
        <v>1035520</v>
      </c>
      <c r="L36" s="59">
        <v>475000</v>
      </c>
      <c r="M36" s="62">
        <v>776640</v>
      </c>
      <c r="N36" s="55">
        <f>'[1]Ods'!L439</f>
        <v>1499996</v>
      </c>
      <c r="O36" s="56">
        <f>'[1]Ods'!L440</f>
        <v>1500004</v>
      </c>
      <c r="P36" s="56">
        <f>'[1]Ods'!L441</f>
        <v>1850000.0799999996</v>
      </c>
      <c r="Q36" s="56">
        <f>'[1]Ods'!L442</f>
        <v>1500000</v>
      </c>
      <c r="R36" s="56">
        <f>'[1]Ods'!L443</f>
        <v>1650000</v>
      </c>
      <c r="S36" s="56">
        <f>'[1]Ods'!L444</f>
        <v>1000000</v>
      </c>
      <c r="T36" s="57">
        <f>'[1]Ods'!L445</f>
        <v>1000000</v>
      </c>
      <c r="U36" s="112"/>
      <c r="V36" s="113"/>
      <c r="W36" s="113"/>
      <c r="X36" s="113"/>
      <c r="Y36" s="113"/>
    </row>
    <row r="37" spans="1:25" s="2" customFormat="1" ht="22.5" customHeight="1">
      <c r="A37" s="13"/>
      <c r="B37" s="8"/>
      <c r="C37" s="301"/>
      <c r="D37" s="96" t="s">
        <v>40</v>
      </c>
      <c r="E37" s="114" t="s">
        <v>107</v>
      </c>
      <c r="F37" s="59">
        <v>149077.35</v>
      </c>
      <c r="G37" s="59">
        <v>303819.46</v>
      </c>
      <c r="H37" s="59">
        <v>287508.43</v>
      </c>
      <c r="I37" s="59">
        <v>170592.62</v>
      </c>
      <c r="J37" s="59">
        <v>244123.11</v>
      </c>
      <c r="K37" s="59">
        <v>280000</v>
      </c>
      <c r="L37" s="59">
        <v>174878.67</v>
      </c>
      <c r="M37" s="62">
        <v>210000</v>
      </c>
      <c r="N37" s="55">
        <v>418265</v>
      </c>
      <c r="O37" s="56">
        <f>'[1]Ods'!N424</f>
        <v>547394.058</v>
      </c>
      <c r="P37" s="56">
        <f>'[1]Ods'!N425</f>
        <v>448502.2678733333</v>
      </c>
      <c r="Q37" s="56">
        <f>'[1]Ods'!N426</f>
        <v>350189.3809633333</v>
      </c>
      <c r="R37" s="56">
        <f>'[1]Ods'!N427</f>
        <v>243008.51439499995</v>
      </c>
      <c r="S37" s="56">
        <f>'[1]Ods'!N428</f>
        <v>152689.77000000002</v>
      </c>
      <c r="T37" s="57">
        <f>'[1]Ods'!N429</f>
        <v>82439.77</v>
      </c>
      <c r="U37" s="112"/>
      <c r="V37" s="115"/>
      <c r="W37" s="113"/>
      <c r="X37" s="113"/>
      <c r="Y37" s="113"/>
    </row>
    <row r="38" spans="2:25" s="2" customFormat="1" ht="14.25" customHeight="1">
      <c r="B38" s="8"/>
      <c r="C38" s="301"/>
      <c r="D38" s="96"/>
      <c r="E38" s="32" t="s">
        <v>10</v>
      </c>
      <c r="F38" s="59"/>
      <c r="G38" s="59"/>
      <c r="H38" s="59"/>
      <c r="I38" s="59"/>
      <c r="J38" s="59"/>
      <c r="K38" s="59"/>
      <c r="L38" s="59"/>
      <c r="M38" s="62"/>
      <c r="N38" s="55"/>
      <c r="O38" s="56"/>
      <c r="P38" s="56"/>
      <c r="Q38" s="56"/>
      <c r="R38" s="56"/>
      <c r="S38" s="56"/>
      <c r="T38" s="57"/>
      <c r="U38" s="112"/>
      <c r="V38" s="113"/>
      <c r="W38" s="113"/>
      <c r="X38" s="113"/>
      <c r="Y38" s="113"/>
    </row>
    <row r="39" spans="2:25" s="2" customFormat="1" ht="18" customHeight="1" hidden="1">
      <c r="B39" s="8"/>
      <c r="C39" s="301"/>
      <c r="D39" s="116" t="s">
        <v>41</v>
      </c>
      <c r="E39" s="117" t="s">
        <v>42</v>
      </c>
      <c r="F39" s="101">
        <v>2089.37</v>
      </c>
      <c r="G39" s="101">
        <v>56728.56</v>
      </c>
      <c r="H39" s="101">
        <v>70509.07</v>
      </c>
      <c r="I39" s="101">
        <v>39295.75</v>
      </c>
      <c r="J39" s="101">
        <v>58576.11</v>
      </c>
      <c r="K39" s="101">
        <v>60247.74</v>
      </c>
      <c r="L39" s="101">
        <v>48572.67</v>
      </c>
      <c r="M39" s="118">
        <v>45185.79</v>
      </c>
      <c r="N39" s="68">
        <f>'[1]Ods'!M423</f>
        <v>43585.60333333333</v>
      </c>
      <c r="O39" s="69">
        <f>'[1]Ods'!M424</f>
        <v>43585.60333333333</v>
      </c>
      <c r="P39" s="69">
        <f>'[1]Ods'!M425</f>
        <v>43585.60333333333</v>
      </c>
      <c r="Q39" s="69">
        <f>'[1]Ods'!M426</f>
        <v>43585.60333333333</v>
      </c>
      <c r="R39" s="69">
        <f>'[1]Ods'!M427</f>
        <v>43585.60333333333</v>
      </c>
      <c r="S39" s="69">
        <f>'[1]Ods'!M428</f>
        <v>43585.60333333333</v>
      </c>
      <c r="T39" s="104">
        <f>'[1]Ods'!M429</f>
        <v>43585.60333333333</v>
      </c>
      <c r="U39" s="112"/>
      <c r="V39" s="113"/>
      <c r="W39" s="113"/>
      <c r="X39" s="113"/>
      <c r="Y39" s="113"/>
    </row>
    <row r="40" spans="2:25" s="2" customFormat="1" ht="29.25" customHeight="1">
      <c r="B40" s="8"/>
      <c r="C40" s="301"/>
      <c r="D40" s="95" t="s">
        <v>43</v>
      </c>
      <c r="E40" s="106" t="s">
        <v>108</v>
      </c>
      <c r="F40" s="59">
        <v>0</v>
      </c>
      <c r="G40" s="59">
        <v>0</v>
      </c>
      <c r="H40" s="59">
        <v>0</v>
      </c>
      <c r="I40" s="59">
        <v>0</v>
      </c>
      <c r="J40" s="59">
        <v>0</v>
      </c>
      <c r="K40" s="59">
        <v>0</v>
      </c>
      <c r="L40" s="59">
        <v>0</v>
      </c>
      <c r="M40" s="62">
        <v>0</v>
      </c>
      <c r="N40" s="77">
        <v>0</v>
      </c>
      <c r="O40" s="78">
        <v>0</v>
      </c>
      <c r="P40" s="78">
        <v>0</v>
      </c>
      <c r="Q40" s="78">
        <v>0</v>
      </c>
      <c r="R40" s="78">
        <v>0</v>
      </c>
      <c r="S40" s="78">
        <v>0</v>
      </c>
      <c r="T40" s="79">
        <v>0</v>
      </c>
      <c r="U40" s="112"/>
      <c r="V40" s="115"/>
      <c r="W40" s="113"/>
      <c r="X40" s="113"/>
      <c r="Y40" s="113"/>
    </row>
    <row r="41" spans="2:25" s="2" customFormat="1" ht="15.75" customHeight="1">
      <c r="B41" s="8"/>
      <c r="C41" s="301"/>
      <c r="D41" s="95"/>
      <c r="E41" s="32" t="s">
        <v>10</v>
      </c>
      <c r="F41" s="59"/>
      <c r="G41" s="59"/>
      <c r="H41" s="59"/>
      <c r="I41" s="59"/>
      <c r="J41" s="59"/>
      <c r="K41" s="59"/>
      <c r="L41" s="59"/>
      <c r="M41" s="62"/>
      <c r="N41" s="55"/>
      <c r="O41" s="56"/>
      <c r="P41" s="56"/>
      <c r="Q41" s="56"/>
      <c r="R41" s="56"/>
      <c r="S41" s="56"/>
      <c r="T41" s="57"/>
      <c r="U41" s="112"/>
      <c r="V41" s="113"/>
      <c r="W41" s="113"/>
      <c r="X41" s="113"/>
      <c r="Y41" s="113"/>
    </row>
    <row r="42" spans="2:25" s="2" customFormat="1" ht="23.25" customHeight="1" hidden="1">
      <c r="B42" s="8"/>
      <c r="C42" s="301"/>
      <c r="D42" s="96" t="s">
        <v>44</v>
      </c>
      <c r="E42" s="117" t="s">
        <v>45</v>
      </c>
      <c r="F42" s="101">
        <v>0</v>
      </c>
      <c r="G42" s="101">
        <v>0</v>
      </c>
      <c r="H42" s="101">
        <v>0</v>
      </c>
      <c r="I42" s="101">
        <v>0</v>
      </c>
      <c r="J42" s="101">
        <v>0</v>
      </c>
      <c r="K42" s="101">
        <v>0</v>
      </c>
      <c r="L42" s="101">
        <v>0</v>
      </c>
      <c r="M42" s="118">
        <v>0</v>
      </c>
      <c r="N42" s="119">
        <v>0</v>
      </c>
      <c r="O42" s="120">
        <v>0</v>
      </c>
      <c r="P42" s="120">
        <v>0</v>
      </c>
      <c r="Q42" s="120">
        <v>0</v>
      </c>
      <c r="R42" s="120">
        <v>0</v>
      </c>
      <c r="S42" s="120">
        <v>0</v>
      </c>
      <c r="T42" s="121">
        <v>0</v>
      </c>
      <c r="U42" s="112"/>
      <c r="V42" s="113"/>
      <c r="W42" s="113"/>
      <c r="X42" s="113"/>
      <c r="Y42" s="113"/>
    </row>
    <row r="43" spans="2:25" s="2" customFormat="1" ht="17.25" customHeight="1" hidden="1">
      <c r="B43" s="8"/>
      <c r="C43" s="301"/>
      <c r="D43" s="96" t="s">
        <v>46</v>
      </c>
      <c r="E43" s="117" t="s">
        <v>47</v>
      </c>
      <c r="F43" s="101">
        <v>0</v>
      </c>
      <c r="G43" s="101">
        <v>0</v>
      </c>
      <c r="H43" s="101">
        <v>0</v>
      </c>
      <c r="I43" s="101">
        <v>0</v>
      </c>
      <c r="J43" s="101">
        <v>0</v>
      </c>
      <c r="K43" s="101">
        <v>0</v>
      </c>
      <c r="L43" s="101">
        <v>0</v>
      </c>
      <c r="M43" s="118">
        <v>0</v>
      </c>
      <c r="N43" s="119">
        <v>0</v>
      </c>
      <c r="O43" s="120">
        <v>0</v>
      </c>
      <c r="P43" s="120">
        <v>0</v>
      </c>
      <c r="Q43" s="120">
        <v>0</v>
      </c>
      <c r="R43" s="120">
        <v>0</v>
      </c>
      <c r="S43" s="120">
        <v>0</v>
      </c>
      <c r="T43" s="121">
        <v>0</v>
      </c>
      <c r="U43" s="112"/>
      <c r="V43" s="113"/>
      <c r="W43" s="113"/>
      <c r="X43" s="113"/>
      <c r="Y43" s="113"/>
    </row>
    <row r="44" spans="2:25" s="2" customFormat="1" ht="28.5" customHeight="1">
      <c r="B44" s="8"/>
      <c r="D44" s="122" t="s">
        <v>48</v>
      </c>
      <c r="E44" s="105" t="s">
        <v>49</v>
      </c>
      <c r="F44" s="89">
        <f aca="true" t="shared" si="6" ref="F44:L44">F33-F34-F40</f>
        <v>-221526.61000000266</v>
      </c>
      <c r="G44" s="89">
        <f t="shared" si="6"/>
        <v>143438.78000000166</v>
      </c>
      <c r="H44" s="89">
        <f t="shared" si="6"/>
        <v>623088.7700000012</v>
      </c>
      <c r="I44" s="89">
        <f t="shared" si="6"/>
        <v>249049.01999999967</v>
      </c>
      <c r="J44" s="89">
        <f t="shared" si="6"/>
        <v>894874.9700000038</v>
      </c>
      <c r="K44" s="89">
        <f t="shared" si="6"/>
        <v>1872071.2200000025</v>
      </c>
      <c r="L44" s="89">
        <f t="shared" si="6"/>
        <v>-1239995.969999997</v>
      </c>
      <c r="M44" s="90">
        <f>M33-M34-M40</f>
        <v>1359448.8900000025</v>
      </c>
      <c r="N44" s="91">
        <v>2921928</v>
      </c>
      <c r="O44" s="92">
        <f aca="true" t="shared" si="7" ref="O44:T44">O33-O34-O40</f>
        <v>6700003.942</v>
      </c>
      <c r="P44" s="92">
        <f>P33-P34-P40</f>
        <v>7449999.652126667</v>
      </c>
      <c r="Q44" s="92">
        <f t="shared" si="7"/>
        <v>7399999.619036667</v>
      </c>
      <c r="R44" s="92">
        <f t="shared" si="7"/>
        <v>7750000.485605</v>
      </c>
      <c r="S44" s="92">
        <f t="shared" si="7"/>
        <v>7250000.23</v>
      </c>
      <c r="T44" s="93">
        <f t="shared" si="7"/>
        <v>7500000.23</v>
      </c>
      <c r="U44" s="112"/>
      <c r="V44" s="113"/>
      <c r="W44" s="113"/>
      <c r="X44" s="113"/>
      <c r="Y44" s="113"/>
    </row>
    <row r="45" spans="2:21" s="2" customFormat="1" ht="27" customHeight="1">
      <c r="B45" s="8"/>
      <c r="D45" s="95" t="s">
        <v>50</v>
      </c>
      <c r="E45" s="60" t="s">
        <v>109</v>
      </c>
      <c r="F45" s="59">
        <v>2285935.01</v>
      </c>
      <c r="G45" s="59">
        <v>3201290.9</v>
      </c>
      <c r="H45" s="59">
        <v>2105004.55</v>
      </c>
      <c r="I45" s="59">
        <v>1554806.74</v>
      </c>
      <c r="J45" s="59">
        <v>1783870.23</v>
      </c>
      <c r="K45" s="59">
        <v>8354507</v>
      </c>
      <c r="L45" s="59">
        <v>1484735.03</v>
      </c>
      <c r="M45" s="62">
        <v>6265880.25</v>
      </c>
      <c r="N45" s="55">
        <v>8246600</v>
      </c>
      <c r="O45" s="56">
        <v>1150000</v>
      </c>
      <c r="P45" s="56">
        <v>200000</v>
      </c>
      <c r="Q45" s="56">
        <v>0</v>
      </c>
      <c r="R45" s="56">
        <v>0</v>
      </c>
      <c r="S45" s="56">
        <v>0</v>
      </c>
      <c r="T45" s="57">
        <v>0</v>
      </c>
      <c r="U45" s="29"/>
    </row>
    <row r="46" spans="2:21" s="2" customFormat="1" ht="14.25" customHeight="1">
      <c r="B46" s="8"/>
      <c r="D46" s="96"/>
      <c r="E46" s="32" t="s">
        <v>10</v>
      </c>
      <c r="F46" s="59"/>
      <c r="G46" s="53"/>
      <c r="H46" s="53"/>
      <c r="I46" s="53"/>
      <c r="J46" s="53"/>
      <c r="K46" s="53"/>
      <c r="L46" s="53"/>
      <c r="M46" s="54"/>
      <c r="N46" s="55"/>
      <c r="O46" s="56"/>
      <c r="P46" s="56"/>
      <c r="Q46" s="56"/>
      <c r="R46" s="56"/>
      <c r="S46" s="56"/>
      <c r="T46" s="57"/>
      <c r="U46" s="29"/>
    </row>
    <row r="47" spans="2:21" s="2" customFormat="1" ht="52.5" customHeight="1">
      <c r="B47" s="8"/>
      <c r="D47" s="96" t="s">
        <v>51</v>
      </c>
      <c r="E47" s="71" t="s">
        <v>110</v>
      </c>
      <c r="F47" s="59">
        <v>0</v>
      </c>
      <c r="G47" s="53">
        <v>0</v>
      </c>
      <c r="H47" s="53">
        <v>0</v>
      </c>
      <c r="I47" s="53">
        <v>0</v>
      </c>
      <c r="J47" s="53">
        <v>0</v>
      </c>
      <c r="K47" s="53">
        <v>0</v>
      </c>
      <c r="L47" s="53">
        <v>0</v>
      </c>
      <c r="M47" s="54">
        <v>0</v>
      </c>
      <c r="N47" s="55">
        <v>8246600</v>
      </c>
      <c r="O47" s="56">
        <v>1150000</v>
      </c>
      <c r="P47" s="56">
        <v>200000</v>
      </c>
      <c r="Q47" s="56">
        <v>0</v>
      </c>
      <c r="R47" s="56">
        <v>0</v>
      </c>
      <c r="S47" s="56">
        <v>0</v>
      </c>
      <c r="T47" s="57">
        <v>0</v>
      </c>
      <c r="U47" s="29"/>
    </row>
    <row r="48" spans="3:21" ht="46.5" customHeight="1" hidden="1">
      <c r="C48" s="123"/>
      <c r="D48" s="97" t="s">
        <v>52</v>
      </c>
      <c r="E48" s="117" t="s">
        <v>111</v>
      </c>
      <c r="F48" s="124">
        <v>0</v>
      </c>
      <c r="G48" s="102">
        <v>0</v>
      </c>
      <c r="H48" s="102">
        <v>0</v>
      </c>
      <c r="I48" s="102">
        <v>0</v>
      </c>
      <c r="J48" s="102">
        <v>0</v>
      </c>
      <c r="K48" s="102">
        <v>0</v>
      </c>
      <c r="L48" s="102">
        <v>0</v>
      </c>
      <c r="M48" s="103">
        <v>0</v>
      </c>
      <c r="N48" s="68">
        <v>0</v>
      </c>
      <c r="O48" s="125">
        <v>0</v>
      </c>
      <c r="P48" s="125">
        <v>0</v>
      </c>
      <c r="Q48" s="125">
        <v>0</v>
      </c>
      <c r="R48" s="125">
        <v>0</v>
      </c>
      <c r="S48" s="125">
        <v>0</v>
      </c>
      <c r="T48" s="104">
        <v>0</v>
      </c>
      <c r="U48" s="21"/>
    </row>
    <row r="49" spans="1:21" ht="41.25" customHeight="1">
      <c r="A49" s="13"/>
      <c r="C49" s="50"/>
      <c r="D49" s="95" t="s">
        <v>53</v>
      </c>
      <c r="E49" s="106" t="s">
        <v>112</v>
      </c>
      <c r="F49" s="107">
        <v>2523117.74</v>
      </c>
      <c r="G49" s="107">
        <v>3057852.12</v>
      </c>
      <c r="H49" s="107">
        <v>1500252.07</v>
      </c>
      <c r="I49" s="107">
        <v>1500000</v>
      </c>
      <c r="J49" s="107">
        <v>1500000</v>
      </c>
      <c r="K49" s="107">
        <v>5035520</v>
      </c>
      <c r="L49" s="107">
        <v>3050000</v>
      </c>
      <c r="M49" s="108">
        <v>3776640</v>
      </c>
      <c r="N49" s="55">
        <v>2911156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7">
        <v>0</v>
      </c>
      <c r="U49" s="21"/>
    </row>
    <row r="50" spans="3:21" ht="21.75" customHeight="1" thickBot="1">
      <c r="C50" s="50"/>
      <c r="D50" s="87" t="s">
        <v>54</v>
      </c>
      <c r="E50" s="105" t="s">
        <v>55</v>
      </c>
      <c r="F50" s="89">
        <f aca="true" t="shared" si="8" ref="F50:T50">F44-F45+F49</f>
        <v>15656.119999997783</v>
      </c>
      <c r="G50" s="89">
        <f t="shared" si="8"/>
        <v>0</v>
      </c>
      <c r="H50" s="89">
        <f t="shared" si="8"/>
        <v>18336.290000001434</v>
      </c>
      <c r="I50" s="89">
        <f t="shared" si="8"/>
        <v>194242.2799999998</v>
      </c>
      <c r="J50" s="89">
        <f t="shared" si="8"/>
        <v>611004.7400000038</v>
      </c>
      <c r="K50" s="89">
        <f t="shared" si="8"/>
        <v>-1446915.7799999975</v>
      </c>
      <c r="L50" s="89">
        <f t="shared" si="8"/>
        <v>325269.0000000028</v>
      </c>
      <c r="M50" s="90">
        <f t="shared" si="8"/>
        <v>-1129791.3599999975</v>
      </c>
      <c r="N50" s="91">
        <f>N44-N45+N49</f>
        <v>-2413516</v>
      </c>
      <c r="O50" s="92">
        <f>O44-O45+O49</f>
        <v>5550003.942</v>
      </c>
      <c r="P50" s="92">
        <f>P44-P45</f>
        <v>7249999.652126667</v>
      </c>
      <c r="Q50" s="92">
        <f t="shared" si="8"/>
        <v>7399999.619036667</v>
      </c>
      <c r="R50" s="92">
        <f t="shared" si="8"/>
        <v>7750000.485605</v>
      </c>
      <c r="S50" s="92">
        <f t="shared" si="8"/>
        <v>7250000.23</v>
      </c>
      <c r="T50" s="93">
        <f t="shared" si="8"/>
        <v>7500000.23</v>
      </c>
      <c r="U50" s="21"/>
    </row>
    <row r="51" spans="1:21" ht="25.5" customHeight="1">
      <c r="A51" s="13"/>
      <c r="C51" s="300"/>
      <c r="D51" s="126" t="s">
        <v>56</v>
      </c>
      <c r="E51" s="127" t="s">
        <v>57</v>
      </c>
      <c r="F51" s="128">
        <v>3736602.47</v>
      </c>
      <c r="G51" s="128">
        <v>5070267.56</v>
      </c>
      <c r="H51" s="128">
        <v>5035519.63</v>
      </c>
      <c r="I51" s="128">
        <v>6345579.63</v>
      </c>
      <c r="J51" s="128">
        <v>6148019.63</v>
      </c>
      <c r="K51" s="128">
        <v>7000000</v>
      </c>
      <c r="L51" s="128">
        <v>5785519.63</v>
      </c>
      <c r="M51" s="129">
        <v>5250000</v>
      </c>
      <c r="N51" s="130">
        <f>'[1]Ods'!G458</f>
        <v>8500004</v>
      </c>
      <c r="O51" s="131">
        <f>'[1]Ods'!G459</f>
        <v>7000000</v>
      </c>
      <c r="P51" s="131">
        <f>'[1]Ods'!G460</f>
        <v>5149999.92</v>
      </c>
      <c r="Q51" s="131">
        <f>'[1]Ods'!G461</f>
        <v>3649999.92</v>
      </c>
      <c r="R51" s="131">
        <f>'[1]Ods'!G462</f>
        <v>1999999.92</v>
      </c>
      <c r="S51" s="131">
        <f>'[1]Ods'!G463</f>
        <v>999999.9199999999</v>
      </c>
      <c r="T51" s="132">
        <f>'[1]Ods'!G464</f>
        <v>-0.0800000000745058</v>
      </c>
      <c r="U51" s="21"/>
    </row>
    <row r="52" spans="1:21" ht="12.75" customHeight="1">
      <c r="A52" s="13"/>
      <c r="C52" s="300"/>
      <c r="D52" s="99"/>
      <c r="E52" s="133" t="s">
        <v>10</v>
      </c>
      <c r="F52" s="128"/>
      <c r="G52" s="134"/>
      <c r="H52" s="134"/>
      <c r="I52" s="134"/>
      <c r="J52" s="134"/>
      <c r="K52" s="134"/>
      <c r="L52" s="134"/>
      <c r="M52" s="135"/>
      <c r="N52" s="136"/>
      <c r="O52" s="137"/>
      <c r="P52" s="137"/>
      <c r="Q52" s="137"/>
      <c r="R52" s="137"/>
      <c r="S52" s="137"/>
      <c r="T52" s="138"/>
      <c r="U52" s="21"/>
    </row>
    <row r="53" spans="1:21" ht="32.25" customHeight="1">
      <c r="A53" s="13"/>
      <c r="C53" s="300"/>
      <c r="D53" s="97" t="s">
        <v>58</v>
      </c>
      <c r="E53" s="127" t="s">
        <v>59</v>
      </c>
      <c r="F53" s="128">
        <v>0</v>
      </c>
      <c r="G53" s="128">
        <v>0</v>
      </c>
      <c r="H53" s="128">
        <v>0</v>
      </c>
      <c r="I53" s="128">
        <v>0</v>
      </c>
      <c r="J53" s="128">
        <v>0</v>
      </c>
      <c r="K53" s="128">
        <v>0</v>
      </c>
      <c r="L53" s="128">
        <v>0</v>
      </c>
      <c r="M53" s="129">
        <v>0</v>
      </c>
      <c r="N53" s="139">
        <v>0</v>
      </c>
      <c r="O53" s="140">
        <v>0</v>
      </c>
      <c r="P53" s="140">
        <v>0</v>
      </c>
      <c r="Q53" s="140">
        <v>0</v>
      </c>
      <c r="R53" s="140">
        <v>0</v>
      </c>
      <c r="S53" s="140">
        <v>0</v>
      </c>
      <c r="T53" s="141">
        <v>0</v>
      </c>
      <c r="U53" s="21"/>
    </row>
    <row r="54" spans="1:21" ht="15.75" customHeight="1">
      <c r="A54" s="13"/>
      <c r="C54" s="300"/>
      <c r="D54" s="97"/>
      <c r="E54" s="133" t="s">
        <v>10</v>
      </c>
      <c r="F54" s="128"/>
      <c r="G54" s="128"/>
      <c r="H54" s="128"/>
      <c r="I54" s="128"/>
      <c r="J54" s="128"/>
      <c r="K54" s="128"/>
      <c r="L54" s="128"/>
      <c r="M54" s="129"/>
      <c r="N54" s="142"/>
      <c r="O54" s="143"/>
      <c r="P54" s="143"/>
      <c r="Q54" s="143"/>
      <c r="R54" s="143"/>
      <c r="S54" s="143"/>
      <c r="T54" s="144"/>
      <c r="U54" s="21"/>
    </row>
    <row r="55" spans="1:21" ht="31.5" customHeight="1">
      <c r="A55" s="13"/>
      <c r="C55" s="300"/>
      <c r="D55" s="145" t="s">
        <v>60</v>
      </c>
      <c r="E55" s="127" t="s">
        <v>113</v>
      </c>
      <c r="F55" s="128">
        <v>0</v>
      </c>
      <c r="G55" s="128">
        <v>0</v>
      </c>
      <c r="H55" s="128">
        <v>0</v>
      </c>
      <c r="I55" s="128">
        <v>0</v>
      </c>
      <c r="J55" s="128">
        <v>0</v>
      </c>
      <c r="K55" s="128">
        <v>0</v>
      </c>
      <c r="L55" s="128">
        <v>0</v>
      </c>
      <c r="M55" s="129">
        <v>0</v>
      </c>
      <c r="N55" s="142">
        <v>0</v>
      </c>
      <c r="O55" s="143">
        <v>0</v>
      </c>
      <c r="P55" s="143">
        <v>0</v>
      </c>
      <c r="Q55" s="143">
        <v>0</v>
      </c>
      <c r="R55" s="143">
        <v>0</v>
      </c>
      <c r="S55" s="143">
        <v>0</v>
      </c>
      <c r="T55" s="144">
        <v>0</v>
      </c>
      <c r="U55" s="21"/>
    </row>
    <row r="56" spans="1:21" ht="52.5" customHeight="1" thickBot="1">
      <c r="A56" s="13"/>
      <c r="C56" s="300"/>
      <c r="D56" s="146" t="s">
        <v>61</v>
      </c>
      <c r="E56" s="147" t="s">
        <v>62</v>
      </c>
      <c r="F56" s="128">
        <v>0</v>
      </c>
      <c r="G56" s="128">
        <v>0</v>
      </c>
      <c r="H56" s="128">
        <v>0</v>
      </c>
      <c r="I56" s="128">
        <v>0</v>
      </c>
      <c r="J56" s="128">
        <v>0</v>
      </c>
      <c r="K56" s="128">
        <v>0</v>
      </c>
      <c r="L56" s="128">
        <v>0</v>
      </c>
      <c r="M56" s="129">
        <v>0</v>
      </c>
      <c r="N56" s="142">
        <v>0</v>
      </c>
      <c r="O56" s="143">
        <v>0</v>
      </c>
      <c r="P56" s="143">
        <v>0</v>
      </c>
      <c r="Q56" s="143">
        <v>0</v>
      </c>
      <c r="R56" s="143">
        <v>0</v>
      </c>
      <c r="S56" s="143">
        <v>0</v>
      </c>
      <c r="T56" s="144">
        <v>0</v>
      </c>
      <c r="U56" s="21"/>
    </row>
    <row r="57" spans="1:20" ht="31.5" customHeight="1">
      <c r="A57" s="13"/>
      <c r="C57" s="50"/>
      <c r="D57" s="148" t="s">
        <v>63</v>
      </c>
      <c r="E57" s="149" t="s">
        <v>114</v>
      </c>
      <c r="F57" s="89">
        <f>F36+F37</f>
        <v>2282675.47</v>
      </c>
      <c r="G57" s="89">
        <f aca="true" t="shared" si="9" ref="G57:T57">G36+G37</f>
        <v>1969902.31</v>
      </c>
      <c r="H57" s="89">
        <f t="shared" si="9"/>
        <v>1822508.43</v>
      </c>
      <c r="I57" s="89">
        <f t="shared" si="9"/>
        <v>395592.62</v>
      </c>
      <c r="J57" s="89">
        <f t="shared" si="9"/>
        <v>666623.11</v>
      </c>
      <c r="K57" s="89">
        <f t="shared" si="9"/>
        <v>1315520</v>
      </c>
      <c r="L57" s="89">
        <f t="shared" si="9"/>
        <v>649878.67</v>
      </c>
      <c r="M57" s="90">
        <f t="shared" si="9"/>
        <v>986640</v>
      </c>
      <c r="N57" s="150">
        <f t="shared" si="9"/>
        <v>1918261</v>
      </c>
      <c r="O57" s="89">
        <f t="shared" si="9"/>
        <v>2047398.058</v>
      </c>
      <c r="P57" s="89">
        <f t="shared" si="9"/>
        <v>2298502.347873333</v>
      </c>
      <c r="Q57" s="89">
        <f t="shared" si="9"/>
        <v>1850189.3809633334</v>
      </c>
      <c r="R57" s="89">
        <f t="shared" si="9"/>
        <v>1893008.514395</v>
      </c>
      <c r="S57" s="89">
        <f t="shared" si="9"/>
        <v>1152689.77</v>
      </c>
      <c r="T57" s="151">
        <f t="shared" si="9"/>
        <v>1082439.77</v>
      </c>
    </row>
    <row r="58" spans="1:20" ht="35.25" customHeight="1">
      <c r="A58" s="13"/>
      <c r="C58" s="50"/>
      <c r="D58" s="87" t="s">
        <v>64</v>
      </c>
      <c r="E58" s="149" t="s">
        <v>115</v>
      </c>
      <c r="F58" s="152" t="s">
        <v>23</v>
      </c>
      <c r="G58" s="152" t="s">
        <v>23</v>
      </c>
      <c r="H58" s="152" t="s">
        <v>23</v>
      </c>
      <c r="I58" s="152" t="s">
        <v>23</v>
      </c>
      <c r="J58" s="152" t="s">
        <v>23</v>
      </c>
      <c r="K58" s="153">
        <f>(((F9-F13+F12)/F8)+((G9-G13+G12)/G8)+((J9-J13+J12)/J8))/3</f>
        <v>0.09184529654191864</v>
      </c>
      <c r="L58" s="154" t="s">
        <v>23</v>
      </c>
      <c r="M58" s="155" t="str">
        <f>L58</f>
        <v>x</v>
      </c>
      <c r="N58" s="156">
        <f>(((G9-G13+G12)/G8)+((H9-H13+H12)/H8)+((M9-M13+M12)/M8))/3</f>
        <v>0.0953875743913038</v>
      </c>
      <c r="O58" s="157">
        <f>(((H9-H13+H12)/H8)+((K9-K13+K12)/K8)+(((N9-N13+N12)/N8))*0.75)/3</f>
        <v>0.09510848362706557</v>
      </c>
      <c r="P58" s="157">
        <f>(((K9-K13+K12)/K8)+((N9-N13+N12)/N8)+(((O9-O13+O12)/O8))*0.75)/3</f>
        <v>0.13388300302174275</v>
      </c>
      <c r="Q58" s="157">
        <f>(((N9-N13+N12)/N8)+((O9-O13+O12)/O8)+(((P9-P13+P12)/P8))*0.75)/3</f>
        <v>0.22037704553664864</v>
      </c>
      <c r="R58" s="157">
        <f>(((O9-O13+O12)/O8)+((P9-P13+P12)/P8)+(((Q9-Q13+Q12)/Q8))*0.75)/3</f>
        <v>0.2898463864717525</v>
      </c>
      <c r="S58" s="157">
        <f>(((P9-P13+P12)/P8)+((Q9-Q13+Q12)/Q8)+(((R9-R13+R12)/R8))*0.75)/3</f>
        <v>0.2927715622806432</v>
      </c>
      <c r="T58" s="158">
        <f>(((Q9-Q13+Q12)/Q8)+((R9-R13+R12)/R8)+(((S9-S13+S12)/S8))*0.75)/3</f>
        <v>0.2801799060136725</v>
      </c>
    </row>
    <row r="59" spans="1:20" ht="35.25" customHeight="1">
      <c r="A59" s="13"/>
      <c r="C59" s="50"/>
      <c r="D59" s="87" t="s">
        <v>65</v>
      </c>
      <c r="E59" s="149" t="s">
        <v>66</v>
      </c>
      <c r="F59" s="152" t="s">
        <v>23</v>
      </c>
      <c r="G59" s="152" t="s">
        <v>23</v>
      </c>
      <c r="H59" s="152" t="s">
        <v>23</v>
      </c>
      <c r="I59" s="152" t="s">
        <v>23</v>
      </c>
      <c r="J59" s="152" t="s">
        <v>23</v>
      </c>
      <c r="K59" s="153">
        <f>K57/K8</f>
        <v>0.06206041751382704</v>
      </c>
      <c r="L59" s="154" t="s">
        <v>23</v>
      </c>
      <c r="M59" s="155" t="str">
        <f>L59</f>
        <v>x</v>
      </c>
      <c r="N59" s="156">
        <f aca="true" t="shared" si="10" ref="N59:T59">N57/N8</f>
        <v>0.07892149322023724</v>
      </c>
      <c r="O59" s="157">
        <f t="shared" si="10"/>
        <v>0.08666345581799793</v>
      </c>
      <c r="P59" s="157">
        <f t="shared" si="10"/>
        <v>0.0959068351429045</v>
      </c>
      <c r="Q59" s="157">
        <f t="shared" si="10"/>
        <v>0.07527812239951728</v>
      </c>
      <c r="R59" s="157">
        <f t="shared" si="10"/>
        <v>0.07477698405574633</v>
      </c>
      <c r="S59" s="157">
        <f t="shared" si="10"/>
        <v>0.04420841667149587</v>
      </c>
      <c r="T59" s="158">
        <f t="shared" si="10"/>
        <v>0.03954063282706087</v>
      </c>
    </row>
    <row r="60" spans="1:20" ht="32.25" customHeight="1">
      <c r="A60" s="13"/>
      <c r="C60" s="50"/>
      <c r="D60" s="87" t="s">
        <v>67</v>
      </c>
      <c r="E60" s="149" t="s">
        <v>116</v>
      </c>
      <c r="F60" s="152" t="s">
        <v>23</v>
      </c>
      <c r="G60" s="152" t="s">
        <v>23</v>
      </c>
      <c r="H60" s="152" t="s">
        <v>23</v>
      </c>
      <c r="I60" s="152" t="s">
        <v>23</v>
      </c>
      <c r="J60" s="152" t="s">
        <v>23</v>
      </c>
      <c r="K60" s="159" t="s">
        <v>117</v>
      </c>
      <c r="L60" s="154" t="s">
        <v>23</v>
      </c>
      <c r="M60" s="155" t="str">
        <f>L60</f>
        <v>x</v>
      </c>
      <c r="N60" s="160" t="s">
        <v>117</v>
      </c>
      <c r="O60" s="159" t="s">
        <v>117</v>
      </c>
      <c r="P60" s="159" t="s">
        <v>117</v>
      </c>
      <c r="Q60" s="159" t="s">
        <v>117</v>
      </c>
      <c r="R60" s="159" t="s">
        <v>117</v>
      </c>
      <c r="S60" s="159" t="s">
        <v>117</v>
      </c>
      <c r="T60" s="161" t="s">
        <v>117</v>
      </c>
    </row>
    <row r="61" spans="3:20" ht="32.25" customHeight="1">
      <c r="C61" s="50"/>
      <c r="D61" s="87" t="s">
        <v>68</v>
      </c>
      <c r="E61" s="149" t="s">
        <v>118</v>
      </c>
      <c r="F61" s="162">
        <f>(F36+F37+F20-F22)/F8</f>
        <v>0.15927026157662394</v>
      </c>
      <c r="G61" s="162">
        <f aca="true" t="shared" si="11" ref="G61:T61">(G36+G37+G20-G22)/G8</f>
        <v>0.11848604834070763</v>
      </c>
      <c r="H61" s="162">
        <f t="shared" si="11"/>
        <v>0.10461744935533171</v>
      </c>
      <c r="I61" s="163" t="s">
        <v>23</v>
      </c>
      <c r="J61" s="164">
        <f t="shared" si="11"/>
        <v>0.05166878987854625</v>
      </c>
      <c r="K61" s="165">
        <f t="shared" si="11"/>
        <v>0.06206041751382704</v>
      </c>
      <c r="L61" s="154" t="s">
        <v>23</v>
      </c>
      <c r="M61" s="166">
        <f t="shared" si="11"/>
        <v>0.06228716897368236</v>
      </c>
      <c r="N61" s="167">
        <f t="shared" si="11"/>
        <v>0.07892149322023724</v>
      </c>
      <c r="O61" s="165">
        <f t="shared" si="11"/>
        <v>0.08666345581799793</v>
      </c>
      <c r="P61" s="165">
        <f t="shared" si="11"/>
        <v>0.0959068351429045</v>
      </c>
      <c r="Q61" s="165">
        <f t="shared" si="11"/>
        <v>0.07527812239951728</v>
      </c>
      <c r="R61" s="165">
        <f t="shared" si="11"/>
        <v>0.07477698405574633</v>
      </c>
      <c r="S61" s="165">
        <f t="shared" si="11"/>
        <v>0.04420841667149587</v>
      </c>
      <c r="T61" s="168">
        <f t="shared" si="11"/>
        <v>0.03954063282706087</v>
      </c>
    </row>
    <row r="62" spans="3:21" ht="34.5" customHeight="1">
      <c r="C62" s="50"/>
      <c r="D62" s="87" t="s">
        <v>69</v>
      </c>
      <c r="E62" s="149" t="s">
        <v>119</v>
      </c>
      <c r="F62" s="162">
        <f>(F51-F53)/F8</f>
        <v>0.26071584008600185</v>
      </c>
      <c r="G62" s="162">
        <f>(G51-G53)/G8</f>
        <v>0.30496739059841077</v>
      </c>
      <c r="H62" s="162">
        <f>(H51-H53)/H8</f>
        <v>0.28905392765140936</v>
      </c>
      <c r="I62" s="163" t="s">
        <v>23</v>
      </c>
      <c r="J62" s="164">
        <f>(J51-J53)/J8</f>
        <v>0.4765222352277101</v>
      </c>
      <c r="K62" s="165">
        <f>(K51-K53)/K8</f>
        <v>0.33022905208342657</v>
      </c>
      <c r="L62" s="154" t="s">
        <v>23</v>
      </c>
      <c r="M62" s="166">
        <f>(M51-M53)/M8</f>
        <v>0.3314356169543424</v>
      </c>
      <c r="N62" s="167">
        <f aca="true" t="shared" si="12" ref="N62:T62">(N51-N53)/N8</f>
        <v>0.3497089332775829</v>
      </c>
      <c r="O62" s="165">
        <f t="shared" si="12"/>
        <v>0.2963000713786872</v>
      </c>
      <c r="P62" s="165">
        <f t="shared" si="12"/>
        <v>0.2148878350158773</v>
      </c>
      <c r="Q62" s="165">
        <f t="shared" si="12"/>
        <v>0.14850649536909946</v>
      </c>
      <c r="R62" s="165">
        <f t="shared" si="12"/>
        <v>0.07900332248486</v>
      </c>
      <c r="S62" s="165">
        <f t="shared" si="12"/>
        <v>0.03835239479467449</v>
      </c>
      <c r="T62" s="168">
        <f t="shared" si="12"/>
        <v>-2.922334079715933E-09</v>
      </c>
      <c r="U62" t="s">
        <v>70</v>
      </c>
    </row>
    <row r="63" spans="3:20" ht="3" customHeight="1" thickBot="1">
      <c r="C63" s="50"/>
      <c r="D63" s="169"/>
      <c r="E63" s="170"/>
      <c r="F63" s="171"/>
      <c r="G63" s="172"/>
      <c r="H63" s="172"/>
      <c r="I63" s="172"/>
      <c r="J63" s="172"/>
      <c r="K63" s="172"/>
      <c r="L63" s="172"/>
      <c r="M63" s="173"/>
      <c r="N63" s="174"/>
      <c r="O63" s="175"/>
      <c r="P63" s="175"/>
      <c r="Q63" s="175"/>
      <c r="R63" s="175"/>
      <c r="S63" s="175"/>
      <c r="T63" s="176"/>
    </row>
    <row r="64" spans="3:20" ht="22.5" customHeight="1">
      <c r="C64" s="50"/>
      <c r="D64" s="177" t="s">
        <v>71</v>
      </c>
      <c r="E64" s="149" t="s">
        <v>72</v>
      </c>
      <c r="F64" s="89">
        <f>F13+F37</f>
        <v>12420016.9</v>
      </c>
      <c r="G64" s="89">
        <f aca="true" t="shared" si="13" ref="G64:M64">G13+G37</f>
        <v>14816083.98</v>
      </c>
      <c r="H64" s="89">
        <f t="shared" si="13"/>
        <v>15262603.87</v>
      </c>
      <c r="I64" s="89">
        <f t="shared" si="13"/>
        <v>7827796.62</v>
      </c>
      <c r="J64" s="89">
        <f t="shared" si="13"/>
        <v>11584477.61</v>
      </c>
      <c r="K64" s="89">
        <f t="shared" si="13"/>
        <v>18342901.15</v>
      </c>
      <c r="L64" s="89">
        <f t="shared" si="13"/>
        <v>9460817.22</v>
      </c>
      <c r="M64" s="90">
        <f t="shared" si="13"/>
        <v>13757175.84</v>
      </c>
      <c r="N64" s="91">
        <v>17470499</v>
      </c>
      <c r="O64" s="92">
        <v>16924695</v>
      </c>
      <c r="P64" s="92">
        <v>16515991</v>
      </c>
      <c r="Q64" s="92">
        <v>17178049</v>
      </c>
      <c r="R64" s="92">
        <v>17565390</v>
      </c>
      <c r="S64" s="92">
        <v>18823989</v>
      </c>
      <c r="T64" s="93">
        <v>19875378</v>
      </c>
    </row>
    <row r="65" spans="3:20" ht="22.5" customHeight="1">
      <c r="C65" s="50"/>
      <c r="D65" s="178" t="s">
        <v>73</v>
      </c>
      <c r="E65" s="149" t="s">
        <v>74</v>
      </c>
      <c r="F65" s="89">
        <f aca="true" t="shared" si="14" ref="F65:M65">F45+F64</f>
        <v>14705951.91</v>
      </c>
      <c r="G65" s="89">
        <f t="shared" si="14"/>
        <v>18017374.88</v>
      </c>
      <c r="H65" s="89">
        <f t="shared" si="14"/>
        <v>17367608.419999998</v>
      </c>
      <c r="I65" s="89">
        <f t="shared" si="14"/>
        <v>9382603.36</v>
      </c>
      <c r="J65" s="89">
        <f t="shared" si="14"/>
        <v>13368347.84</v>
      </c>
      <c r="K65" s="89">
        <f t="shared" si="14"/>
        <v>26697408.15</v>
      </c>
      <c r="L65" s="89">
        <f t="shared" si="14"/>
        <v>10945552.25</v>
      </c>
      <c r="M65" s="90">
        <f t="shared" si="14"/>
        <v>20023056.09</v>
      </c>
      <c r="N65" s="91">
        <v>25717099</v>
      </c>
      <c r="O65" s="92">
        <v>22124695</v>
      </c>
      <c r="P65" s="92">
        <v>22115991</v>
      </c>
      <c r="Q65" s="92">
        <v>23078049</v>
      </c>
      <c r="R65" s="92">
        <v>23665390</v>
      </c>
      <c r="S65" s="92">
        <v>25073989</v>
      </c>
      <c r="T65" s="93">
        <v>26375378</v>
      </c>
    </row>
    <row r="66" spans="3:20" ht="22.5" customHeight="1">
      <c r="C66" s="50"/>
      <c r="D66" s="179" t="s">
        <v>75</v>
      </c>
      <c r="E66" s="180" t="s">
        <v>76</v>
      </c>
      <c r="F66" s="181">
        <f aca="true" t="shared" si="15" ref="F66:M66">F8-F65</f>
        <v>-373863.50000000186</v>
      </c>
      <c r="G66" s="181">
        <f t="shared" si="15"/>
        <v>-1391769.2699999977</v>
      </c>
      <c r="H66" s="181">
        <f t="shared" si="15"/>
        <v>53084.22000000253</v>
      </c>
      <c r="I66" s="181">
        <f t="shared" si="15"/>
        <v>-1080757.7199999997</v>
      </c>
      <c r="J66" s="181">
        <f t="shared" si="15"/>
        <v>-466495.25999999605</v>
      </c>
      <c r="K66" s="181">
        <f t="shared" si="15"/>
        <v>-5500000</v>
      </c>
      <c r="L66" s="181">
        <f t="shared" si="15"/>
        <v>-2302815.219999999</v>
      </c>
      <c r="M66" s="182">
        <f t="shared" si="15"/>
        <v>-4182875.58</v>
      </c>
      <c r="N66" s="183">
        <f>N8-N65</f>
        <v>-1411160</v>
      </c>
      <c r="O66" s="184">
        <f>O8-O65</f>
        <v>1500004</v>
      </c>
      <c r="P66" s="184">
        <f>P8-P65</f>
        <v>1850000</v>
      </c>
      <c r="Q66" s="184">
        <v>1500000</v>
      </c>
      <c r="R66" s="184">
        <v>1650000</v>
      </c>
      <c r="S66" s="184">
        <v>1000000</v>
      </c>
      <c r="T66" s="185">
        <v>1000000</v>
      </c>
    </row>
    <row r="67" spans="3:20" ht="22.5" customHeight="1">
      <c r="C67" s="50"/>
      <c r="D67" s="178" t="s">
        <v>77</v>
      </c>
      <c r="E67" s="149" t="s">
        <v>78</v>
      </c>
      <c r="F67" s="89">
        <f aca="true" t="shared" si="16" ref="F67:T67">F28+F49</f>
        <v>2523117.74</v>
      </c>
      <c r="G67" s="89">
        <f t="shared" si="16"/>
        <v>3057852.12</v>
      </c>
      <c r="H67" s="89">
        <f t="shared" si="16"/>
        <v>1500252.07</v>
      </c>
      <c r="I67" s="89">
        <f t="shared" si="16"/>
        <v>1500000</v>
      </c>
      <c r="J67" s="89">
        <f t="shared" si="16"/>
        <v>1500000</v>
      </c>
      <c r="K67" s="89">
        <f t="shared" si="16"/>
        <v>5035520</v>
      </c>
      <c r="L67" s="89">
        <f t="shared" si="16"/>
        <v>3050000</v>
      </c>
      <c r="M67" s="90">
        <f t="shared" si="16"/>
        <v>3776640</v>
      </c>
      <c r="N67" s="91">
        <f t="shared" si="16"/>
        <v>2911156</v>
      </c>
      <c r="O67" s="92">
        <v>0</v>
      </c>
      <c r="P67" s="92">
        <f t="shared" si="16"/>
        <v>0</v>
      </c>
      <c r="Q67" s="92">
        <f t="shared" si="16"/>
        <v>0</v>
      </c>
      <c r="R67" s="92">
        <f t="shared" si="16"/>
        <v>0</v>
      </c>
      <c r="S67" s="92">
        <f t="shared" si="16"/>
        <v>0</v>
      </c>
      <c r="T67" s="93">
        <f t="shared" si="16"/>
        <v>0</v>
      </c>
    </row>
    <row r="68" spans="3:20" ht="22.5" customHeight="1">
      <c r="C68" s="50"/>
      <c r="D68" s="186" t="s">
        <v>79</v>
      </c>
      <c r="E68" s="149" t="s">
        <v>80</v>
      </c>
      <c r="F68" s="89">
        <f aca="true" t="shared" si="17" ref="F68:T68">F36+F40</f>
        <v>2133598.12</v>
      </c>
      <c r="G68" s="89">
        <f t="shared" si="17"/>
        <v>1666082.85</v>
      </c>
      <c r="H68" s="89">
        <f t="shared" si="17"/>
        <v>1535000</v>
      </c>
      <c r="I68" s="89">
        <f t="shared" si="17"/>
        <v>225000</v>
      </c>
      <c r="J68" s="89">
        <f t="shared" si="17"/>
        <v>422500</v>
      </c>
      <c r="K68" s="89">
        <f t="shared" si="17"/>
        <v>1035520</v>
      </c>
      <c r="L68" s="89">
        <f t="shared" si="17"/>
        <v>475000</v>
      </c>
      <c r="M68" s="90">
        <f t="shared" si="17"/>
        <v>776640</v>
      </c>
      <c r="N68" s="91">
        <f t="shared" si="17"/>
        <v>1499996</v>
      </c>
      <c r="O68" s="92">
        <f t="shared" si="17"/>
        <v>1500004</v>
      </c>
      <c r="P68" s="92">
        <f t="shared" si="17"/>
        <v>1850000.0799999996</v>
      </c>
      <c r="Q68" s="92">
        <f t="shared" si="17"/>
        <v>1500000</v>
      </c>
      <c r="R68" s="92">
        <f t="shared" si="17"/>
        <v>1650000</v>
      </c>
      <c r="S68" s="92">
        <f t="shared" si="17"/>
        <v>1000000</v>
      </c>
      <c r="T68" s="93">
        <f t="shared" si="17"/>
        <v>1000000</v>
      </c>
    </row>
    <row r="69" spans="4:20" ht="44.25" customHeight="1" thickBot="1">
      <c r="D69" s="187" t="s">
        <v>81</v>
      </c>
      <c r="E69" s="188" t="s">
        <v>120</v>
      </c>
      <c r="F69" s="189">
        <f aca="true" t="shared" si="18" ref="F69:T69">F9-F64</f>
        <v>709954.1799999978</v>
      </c>
      <c r="G69" s="189">
        <f t="shared" si="18"/>
        <v>872318.5200000014</v>
      </c>
      <c r="H69" s="189">
        <f t="shared" si="18"/>
        <v>2118311.5200000014</v>
      </c>
      <c r="I69" s="189">
        <f t="shared" si="18"/>
        <v>467022.21999999974</v>
      </c>
      <c r="J69" s="189">
        <f t="shared" si="18"/>
        <v>1297945.570000004</v>
      </c>
      <c r="K69" s="189">
        <f t="shared" si="18"/>
        <v>819507</v>
      </c>
      <c r="L69" s="189">
        <f t="shared" si="18"/>
        <v>-1236957.6500000004</v>
      </c>
      <c r="M69" s="190">
        <f t="shared" si="18"/>
        <v>556754.6699999999</v>
      </c>
      <c r="N69" s="191">
        <f>N9-N64</f>
        <v>1810980</v>
      </c>
      <c r="O69" s="192">
        <f t="shared" si="18"/>
        <v>6072442</v>
      </c>
      <c r="P69" s="192">
        <f t="shared" si="18"/>
        <v>7171060</v>
      </c>
      <c r="Q69" s="192">
        <f t="shared" si="18"/>
        <v>7219613</v>
      </c>
      <c r="R69" s="192">
        <f t="shared" si="18"/>
        <v>7668094</v>
      </c>
      <c r="S69" s="192">
        <f t="shared" si="18"/>
        <v>7166499</v>
      </c>
      <c r="T69" s="193">
        <f t="shared" si="18"/>
        <v>6894824</v>
      </c>
    </row>
    <row r="70" spans="4:20" ht="15">
      <c r="D70" s="194" t="s">
        <v>82</v>
      </c>
      <c r="E70" s="195" t="s">
        <v>83</v>
      </c>
      <c r="F70" s="195"/>
      <c r="G70" s="195"/>
      <c r="H70" s="196"/>
      <c r="I70" s="197"/>
      <c r="J70" s="197"/>
      <c r="K70" s="197"/>
      <c r="L70" s="197"/>
      <c r="M70" s="197"/>
      <c r="N70" s="324">
        <v>2011</v>
      </c>
      <c r="O70" s="326">
        <v>2012</v>
      </c>
      <c r="P70" s="326">
        <v>2013</v>
      </c>
      <c r="Q70" s="326">
        <v>2014</v>
      </c>
      <c r="R70" s="326">
        <v>2015</v>
      </c>
      <c r="S70" s="326">
        <v>2016</v>
      </c>
      <c r="T70" s="330">
        <v>2017</v>
      </c>
    </row>
    <row r="71" spans="4:20" ht="18">
      <c r="D71" s="198"/>
      <c r="E71" s="195"/>
      <c r="F71" s="199">
        <f>F6</f>
        <v>2007</v>
      </c>
      <c r="G71" s="199">
        <f>G6</f>
        <v>2008</v>
      </c>
      <c r="H71" s="199">
        <v>2009</v>
      </c>
      <c r="I71" s="199" t="s">
        <v>84</v>
      </c>
      <c r="J71" s="199" t="s">
        <v>85</v>
      </c>
      <c r="K71" s="199">
        <v>2010</v>
      </c>
      <c r="L71" s="199" t="s">
        <v>86</v>
      </c>
      <c r="M71" s="200" t="s">
        <v>87</v>
      </c>
      <c r="N71" s="325"/>
      <c r="O71" s="327"/>
      <c r="P71" s="327"/>
      <c r="Q71" s="327"/>
      <c r="R71" s="327"/>
      <c r="S71" s="327"/>
      <c r="T71" s="331"/>
    </row>
    <row r="72" spans="4:20" ht="18" thickBot="1">
      <c r="D72" s="201"/>
      <c r="E72" s="202"/>
      <c r="F72" s="195"/>
      <c r="G72" s="195"/>
      <c r="H72" s="195"/>
      <c r="I72" s="197"/>
      <c r="J72" s="197"/>
      <c r="K72" s="197"/>
      <c r="L72" s="197"/>
      <c r="M72" s="197"/>
      <c r="N72" s="316" t="s">
        <v>88</v>
      </c>
      <c r="O72" s="317"/>
      <c r="P72" s="317"/>
      <c r="Q72" s="317"/>
      <c r="R72" s="317"/>
      <c r="S72" s="317"/>
      <c r="T72" s="318"/>
    </row>
    <row r="73" spans="4:20" ht="17.25">
      <c r="D73" s="201"/>
      <c r="E73" s="195"/>
      <c r="F73" s="195"/>
      <c r="G73" s="195"/>
      <c r="H73" s="195"/>
      <c r="I73" s="197"/>
      <c r="J73" s="197"/>
      <c r="K73" s="197"/>
      <c r="L73" s="197"/>
      <c r="M73" s="197"/>
      <c r="N73" s="203"/>
      <c r="O73" s="203"/>
      <c r="P73" s="203"/>
      <c r="Q73" s="203"/>
      <c r="R73" s="203"/>
      <c r="S73" s="203"/>
      <c r="T73" s="203"/>
    </row>
    <row r="74" spans="2:20" ht="14.25">
      <c r="B74" s="2"/>
      <c r="D74" s="204"/>
      <c r="E74" s="205"/>
      <c r="F74" s="206"/>
      <c r="G74" s="206"/>
      <c r="H74" s="197"/>
      <c r="I74" s="197"/>
      <c r="J74" s="197"/>
      <c r="K74" s="197"/>
      <c r="L74" s="197"/>
      <c r="M74" s="197"/>
      <c r="N74" s="207"/>
      <c r="O74" s="207"/>
      <c r="P74" s="207"/>
      <c r="Q74" s="207"/>
      <c r="R74" s="207"/>
      <c r="S74" s="207"/>
      <c r="T74" s="207"/>
    </row>
    <row r="75" spans="2:20" ht="14.25">
      <c r="B75" s="2"/>
      <c r="D75" s="204"/>
      <c r="E75" s="205"/>
      <c r="F75" s="197"/>
      <c r="G75" s="197"/>
      <c r="H75" s="197"/>
      <c r="I75" s="197"/>
      <c r="J75" s="197"/>
      <c r="K75" s="197"/>
      <c r="L75" s="197"/>
      <c r="M75" s="197"/>
      <c r="N75" s="207"/>
      <c r="O75" s="207"/>
      <c r="P75" s="207"/>
      <c r="Q75" s="207"/>
      <c r="R75" s="207"/>
      <c r="S75" s="207"/>
      <c r="T75" s="207"/>
    </row>
    <row r="76" spans="2:20" ht="14.25">
      <c r="B76" s="2"/>
      <c r="D76" s="204"/>
      <c r="E76" s="205"/>
      <c r="F76" s="197"/>
      <c r="G76" s="197"/>
      <c r="H76" s="197"/>
      <c r="I76" s="197"/>
      <c r="J76" s="197"/>
      <c r="K76" s="197"/>
      <c r="L76" s="197"/>
      <c r="M76" s="197"/>
      <c r="N76" s="207"/>
      <c r="O76" s="207"/>
      <c r="P76" s="207"/>
      <c r="Q76" s="207"/>
      <c r="R76" s="207"/>
      <c r="S76" s="207"/>
      <c r="T76" s="207"/>
    </row>
    <row r="77" spans="2:20" ht="14.25">
      <c r="B77" s="2"/>
      <c r="D77" s="204"/>
      <c r="E77" s="205"/>
      <c r="F77" s="197"/>
      <c r="G77" s="197"/>
      <c r="H77" s="197"/>
      <c r="I77" s="197"/>
      <c r="J77" s="197"/>
      <c r="K77" s="197"/>
      <c r="L77" s="197"/>
      <c r="M77" s="197"/>
      <c r="N77" s="207"/>
      <c r="O77" s="207"/>
      <c r="P77" s="207"/>
      <c r="Q77" s="207"/>
      <c r="R77" s="207"/>
      <c r="S77" s="207"/>
      <c r="T77" s="207"/>
    </row>
    <row r="78" spans="2:20" ht="12.75">
      <c r="B78" s="2"/>
      <c r="D78" s="3"/>
      <c r="E78" s="205"/>
      <c r="F78" s="197"/>
      <c r="G78" s="197"/>
      <c r="H78" s="197"/>
      <c r="I78" s="197"/>
      <c r="J78" s="197"/>
      <c r="K78" s="197"/>
      <c r="L78" s="197"/>
      <c r="M78" s="197"/>
      <c r="N78" s="207"/>
      <c r="O78" s="207"/>
      <c r="P78" s="207"/>
      <c r="Q78" s="207"/>
      <c r="R78" s="207"/>
      <c r="S78" s="207"/>
      <c r="T78" s="207"/>
    </row>
    <row r="79" spans="2:20" ht="12.75">
      <c r="B79" s="2"/>
      <c r="D79" s="3"/>
      <c r="E79" s="205"/>
      <c r="F79" s="197"/>
      <c r="G79" s="197"/>
      <c r="H79" s="197"/>
      <c r="I79" s="197"/>
      <c r="J79" s="197"/>
      <c r="K79" s="197"/>
      <c r="L79" s="197"/>
      <c r="M79" s="197"/>
      <c r="N79" s="207"/>
      <c r="O79" s="207"/>
      <c r="P79" s="207"/>
      <c r="Q79" s="207"/>
      <c r="R79" s="207"/>
      <c r="S79" s="207"/>
      <c r="T79" s="207"/>
    </row>
    <row r="80" spans="2:20" ht="12.75">
      <c r="B80" s="2"/>
      <c r="F80" s="197"/>
      <c r="G80" s="197"/>
      <c r="H80" s="197"/>
      <c r="I80" s="197"/>
      <c r="J80" s="197"/>
      <c r="K80" s="197"/>
      <c r="L80" s="197"/>
      <c r="M80" s="197"/>
      <c r="N80" s="207"/>
      <c r="O80" s="207"/>
      <c r="P80" s="207"/>
      <c r="Q80" s="207"/>
      <c r="R80" s="207"/>
      <c r="S80" s="207"/>
      <c r="T80" s="207"/>
    </row>
    <row r="81" spans="2:20" ht="12.75">
      <c r="B81" s="2"/>
      <c r="F81" s="197"/>
      <c r="G81" s="197"/>
      <c r="H81" s="197"/>
      <c r="I81" s="197"/>
      <c r="J81" s="197"/>
      <c r="K81" s="197"/>
      <c r="L81" s="197"/>
      <c r="M81" s="197"/>
      <c r="N81" s="207"/>
      <c r="O81" s="207"/>
      <c r="P81" s="207"/>
      <c r="Q81" s="207"/>
      <c r="R81" s="207"/>
      <c r="S81" s="207"/>
      <c r="T81" s="207"/>
    </row>
    <row r="82" spans="2:20" ht="12.75">
      <c r="B82" s="2"/>
      <c r="E82" s="205"/>
      <c r="F82" s="197"/>
      <c r="G82" s="197"/>
      <c r="H82" s="197"/>
      <c r="I82" s="197"/>
      <c r="J82" s="197"/>
      <c r="K82" s="197"/>
      <c r="L82" s="197"/>
      <c r="M82" s="197"/>
      <c r="N82" s="207"/>
      <c r="O82" s="207"/>
      <c r="P82" s="207"/>
      <c r="Q82" s="207"/>
      <c r="R82" s="207"/>
      <c r="S82" s="207"/>
      <c r="T82" s="207"/>
    </row>
    <row r="83" spans="2:20" ht="12.75">
      <c r="B83" s="2"/>
      <c r="F83" s="197"/>
      <c r="G83" s="197"/>
      <c r="H83" s="197"/>
      <c r="I83" s="197"/>
      <c r="J83" s="197"/>
      <c r="K83" s="197"/>
      <c r="L83" s="197"/>
      <c r="M83" s="197"/>
      <c r="N83" s="207"/>
      <c r="O83" s="207"/>
      <c r="P83" s="207"/>
      <c r="Q83" s="207"/>
      <c r="R83" s="207"/>
      <c r="S83" s="207"/>
      <c r="T83" s="207"/>
    </row>
    <row r="84" spans="2:20" ht="12.75">
      <c r="B84" s="2"/>
      <c r="F84" s="197"/>
      <c r="G84" s="197"/>
      <c r="H84" s="197"/>
      <c r="I84" s="197"/>
      <c r="J84" s="197"/>
      <c r="K84" s="197"/>
      <c r="L84" s="197"/>
      <c r="M84" s="197"/>
      <c r="N84" s="207"/>
      <c r="O84" s="207"/>
      <c r="P84" s="207"/>
      <c r="Q84" s="207"/>
      <c r="R84" s="207"/>
      <c r="S84" s="207"/>
      <c r="T84" s="207"/>
    </row>
    <row r="85" spans="2:20" ht="12.75">
      <c r="B85" s="2"/>
      <c r="F85" s="197"/>
      <c r="G85" s="197"/>
      <c r="H85" s="197"/>
      <c r="I85" s="197"/>
      <c r="J85" s="197"/>
      <c r="K85" s="197"/>
      <c r="L85" s="197"/>
      <c r="M85" s="197"/>
      <c r="N85" s="207"/>
      <c r="O85" s="207"/>
      <c r="P85" s="207"/>
      <c r="Q85" s="207"/>
      <c r="R85" s="207"/>
      <c r="S85" s="207"/>
      <c r="T85" s="207"/>
    </row>
    <row r="86" spans="2:20" ht="12.75">
      <c r="B86" s="2"/>
      <c r="F86" s="197"/>
      <c r="G86" s="197"/>
      <c r="H86" s="197"/>
      <c r="I86" s="197"/>
      <c r="J86" s="197"/>
      <c r="K86" s="197"/>
      <c r="L86" s="197"/>
      <c r="M86" s="197"/>
      <c r="N86" s="207"/>
      <c r="O86" s="207"/>
      <c r="P86" s="207"/>
      <c r="Q86" s="207"/>
      <c r="R86" s="207"/>
      <c r="S86" s="207"/>
      <c r="T86" s="207"/>
    </row>
    <row r="87" spans="2:20" ht="12.75">
      <c r="B87" s="2"/>
      <c r="F87" s="197"/>
      <c r="G87" s="197"/>
      <c r="H87" s="197"/>
      <c r="I87" s="197"/>
      <c r="J87" s="197"/>
      <c r="K87" s="197"/>
      <c r="L87" s="197"/>
      <c r="M87" s="197"/>
      <c r="N87" s="207"/>
      <c r="O87" s="207"/>
      <c r="P87" s="207"/>
      <c r="Q87" s="207"/>
      <c r="R87" s="207"/>
      <c r="S87" s="207"/>
      <c r="T87" s="207"/>
    </row>
    <row r="88" spans="2:20" ht="12.75">
      <c r="B88" s="2"/>
      <c r="F88" s="197"/>
      <c r="G88" s="197"/>
      <c r="H88" s="197"/>
      <c r="I88" s="197"/>
      <c r="J88" s="197"/>
      <c r="K88" s="197"/>
      <c r="L88" s="197"/>
      <c r="M88" s="197"/>
      <c r="N88" s="207"/>
      <c r="O88" s="207"/>
      <c r="P88" s="207"/>
      <c r="Q88" s="207"/>
      <c r="R88" s="207"/>
      <c r="S88" s="207"/>
      <c r="T88" s="207"/>
    </row>
    <row r="89" spans="2:20" ht="12.75">
      <c r="B89" s="2"/>
      <c r="F89" s="197"/>
      <c r="G89" s="197"/>
      <c r="H89" s="197"/>
      <c r="I89" s="197"/>
      <c r="J89" s="197"/>
      <c r="K89" s="197"/>
      <c r="L89" s="197"/>
      <c r="M89" s="197"/>
      <c r="N89" s="207"/>
      <c r="O89" s="207"/>
      <c r="P89" s="207"/>
      <c r="Q89" s="207"/>
      <c r="R89" s="207"/>
      <c r="S89" s="207"/>
      <c r="T89" s="207"/>
    </row>
    <row r="90" spans="2:20" ht="12.75">
      <c r="B90" s="2"/>
      <c r="F90" s="197"/>
      <c r="G90" s="197"/>
      <c r="H90" s="197"/>
      <c r="I90" s="197"/>
      <c r="J90" s="197"/>
      <c r="K90" s="197"/>
      <c r="L90" s="197"/>
      <c r="M90" s="197"/>
      <c r="N90" s="207"/>
      <c r="O90" s="207"/>
      <c r="P90" s="207"/>
      <c r="Q90" s="207"/>
      <c r="R90" s="207"/>
      <c r="S90" s="207"/>
      <c r="T90" s="207"/>
    </row>
    <row r="91" spans="2:20" ht="12.75">
      <c r="B91" s="2"/>
      <c r="F91" s="197"/>
      <c r="G91" s="197"/>
      <c r="H91" s="197"/>
      <c r="I91" s="197"/>
      <c r="J91" s="197"/>
      <c r="K91" s="197"/>
      <c r="L91" s="197"/>
      <c r="M91" s="197"/>
      <c r="N91" s="207"/>
      <c r="O91" s="207"/>
      <c r="P91" s="207"/>
      <c r="Q91" s="207"/>
      <c r="R91" s="207"/>
      <c r="S91" s="207"/>
      <c r="T91" s="207"/>
    </row>
    <row r="92" spans="2:20" ht="12.75">
      <c r="B92" s="2"/>
      <c r="F92" s="197"/>
      <c r="G92" s="197"/>
      <c r="H92" s="197"/>
      <c r="I92" s="197"/>
      <c r="J92" s="197"/>
      <c r="K92" s="197"/>
      <c r="L92" s="197"/>
      <c r="M92" s="197"/>
      <c r="N92" s="207"/>
      <c r="O92" s="207"/>
      <c r="P92" s="207"/>
      <c r="Q92" s="207"/>
      <c r="R92" s="207"/>
      <c r="S92" s="207"/>
      <c r="T92" s="207"/>
    </row>
    <row r="93" spans="2:20" ht="12.75">
      <c r="B93" s="2"/>
      <c r="F93" s="197"/>
      <c r="G93" s="197"/>
      <c r="H93" s="197"/>
      <c r="I93" s="197"/>
      <c r="J93" s="197"/>
      <c r="K93" s="197"/>
      <c r="L93" s="197"/>
      <c r="M93" s="197"/>
      <c r="N93" s="207"/>
      <c r="O93" s="207"/>
      <c r="P93" s="207"/>
      <c r="Q93" s="207"/>
      <c r="R93" s="207"/>
      <c r="S93" s="207"/>
      <c r="T93" s="207"/>
    </row>
    <row r="94" spans="2:20" ht="12.75">
      <c r="B94" s="2"/>
      <c r="F94" s="197"/>
      <c r="G94" s="197"/>
      <c r="H94" s="197"/>
      <c r="I94" s="197"/>
      <c r="J94" s="197"/>
      <c r="K94" s="197"/>
      <c r="L94" s="197"/>
      <c r="M94" s="197"/>
      <c r="N94" s="207"/>
      <c r="O94" s="207"/>
      <c r="P94" s="207"/>
      <c r="Q94" s="207"/>
      <c r="R94" s="207"/>
      <c r="S94" s="207"/>
      <c r="T94" s="207"/>
    </row>
    <row r="95" spans="2:20" ht="12.75">
      <c r="B95" s="2"/>
      <c r="F95" s="197"/>
      <c r="G95" s="197"/>
      <c r="H95" s="197"/>
      <c r="I95" s="197"/>
      <c r="J95" s="197"/>
      <c r="K95" s="197"/>
      <c r="L95" s="197"/>
      <c r="M95" s="197"/>
      <c r="N95" s="207"/>
      <c r="O95" s="207"/>
      <c r="P95" s="207"/>
      <c r="Q95" s="207"/>
      <c r="R95" s="207"/>
      <c r="S95" s="207"/>
      <c r="T95" s="207"/>
    </row>
    <row r="96" spans="2:20" ht="12.75">
      <c r="B96" s="2"/>
      <c r="F96" s="197"/>
      <c r="G96" s="197"/>
      <c r="H96" s="197"/>
      <c r="I96" s="197"/>
      <c r="J96" s="197"/>
      <c r="K96" s="197"/>
      <c r="L96" s="197"/>
      <c r="M96" s="197"/>
      <c r="N96" s="207"/>
      <c r="O96" s="207"/>
      <c r="P96" s="207"/>
      <c r="Q96" s="207"/>
      <c r="R96" s="207"/>
      <c r="S96" s="207"/>
      <c r="T96" s="207"/>
    </row>
    <row r="97" spans="2:20" ht="12.75">
      <c r="B97" s="2"/>
      <c r="F97" s="197"/>
      <c r="G97" s="197"/>
      <c r="H97" s="197"/>
      <c r="I97" s="197"/>
      <c r="J97" s="197"/>
      <c r="K97" s="197"/>
      <c r="L97" s="197"/>
      <c r="M97" s="197"/>
      <c r="N97" s="207"/>
      <c r="O97" s="207"/>
      <c r="P97" s="207"/>
      <c r="Q97" s="207"/>
      <c r="R97" s="207"/>
      <c r="S97" s="207"/>
      <c r="T97" s="207"/>
    </row>
    <row r="98" spans="2:20" ht="12.75">
      <c r="B98" s="2"/>
      <c r="F98" s="197"/>
      <c r="G98" s="197"/>
      <c r="H98" s="197"/>
      <c r="I98" s="197"/>
      <c r="J98" s="197"/>
      <c r="K98" s="197"/>
      <c r="L98" s="197"/>
      <c r="M98" s="197"/>
      <c r="N98" s="207"/>
      <c r="O98" s="207"/>
      <c r="P98" s="207"/>
      <c r="Q98" s="207"/>
      <c r="R98" s="207"/>
      <c r="S98" s="207"/>
      <c r="T98" s="207"/>
    </row>
    <row r="99" spans="2:20" ht="12.75">
      <c r="B99" s="2"/>
      <c r="F99" s="197"/>
      <c r="G99" s="197"/>
      <c r="H99" s="197"/>
      <c r="I99" s="197"/>
      <c r="J99" s="197"/>
      <c r="K99" s="197"/>
      <c r="L99" s="197"/>
      <c r="M99" s="197"/>
      <c r="N99" s="207"/>
      <c r="O99" s="207"/>
      <c r="P99" s="207"/>
      <c r="Q99" s="207"/>
      <c r="R99" s="207"/>
      <c r="S99" s="207"/>
      <c r="T99" s="207"/>
    </row>
    <row r="100" spans="2:20" ht="12.75">
      <c r="B100" s="2"/>
      <c r="F100" s="197"/>
      <c r="G100" s="197"/>
      <c r="H100" s="197"/>
      <c r="I100" s="197"/>
      <c r="J100" s="197"/>
      <c r="K100" s="197"/>
      <c r="L100" s="197"/>
      <c r="M100" s="197"/>
      <c r="N100" s="207"/>
      <c r="O100" s="207"/>
      <c r="P100" s="207"/>
      <c r="Q100" s="207"/>
      <c r="R100" s="207"/>
      <c r="S100" s="207"/>
      <c r="T100" s="207"/>
    </row>
    <row r="101" spans="2:20" ht="12.75">
      <c r="B101" s="2"/>
      <c r="F101" s="197"/>
      <c r="G101" s="197"/>
      <c r="H101" s="197"/>
      <c r="I101" s="197"/>
      <c r="J101" s="197"/>
      <c r="K101" s="197"/>
      <c r="L101" s="197"/>
      <c r="M101" s="197"/>
      <c r="N101" s="207"/>
      <c r="O101" s="207"/>
      <c r="P101" s="207"/>
      <c r="Q101" s="207"/>
      <c r="R101" s="207"/>
      <c r="S101" s="207"/>
      <c r="T101" s="207"/>
    </row>
    <row r="102" spans="2:20" ht="12.75">
      <c r="B102" s="2"/>
      <c r="F102" s="197"/>
      <c r="G102" s="197"/>
      <c r="H102" s="197"/>
      <c r="I102" s="197"/>
      <c r="J102" s="197"/>
      <c r="K102" s="197"/>
      <c r="L102" s="197"/>
      <c r="M102" s="197"/>
      <c r="N102" s="207"/>
      <c r="O102" s="207"/>
      <c r="P102" s="207"/>
      <c r="Q102" s="207"/>
      <c r="R102" s="207"/>
      <c r="S102" s="207"/>
      <c r="T102" s="207"/>
    </row>
    <row r="103" spans="2:20" ht="12.75">
      <c r="B103" s="2"/>
      <c r="F103" s="197"/>
      <c r="G103" s="197"/>
      <c r="H103" s="197"/>
      <c r="I103" s="197"/>
      <c r="J103" s="197"/>
      <c r="K103" s="197"/>
      <c r="L103" s="197"/>
      <c r="M103" s="197"/>
      <c r="N103" s="207"/>
      <c r="O103" s="207"/>
      <c r="P103" s="207"/>
      <c r="Q103" s="207"/>
      <c r="R103" s="207"/>
      <c r="S103" s="207"/>
      <c r="T103" s="207"/>
    </row>
    <row r="104" spans="2:20" ht="12.75">
      <c r="B104" s="2"/>
      <c r="F104" s="197"/>
      <c r="G104" s="197"/>
      <c r="H104" s="197"/>
      <c r="I104" s="197"/>
      <c r="J104" s="197"/>
      <c r="K104" s="197"/>
      <c r="L104" s="197"/>
      <c r="M104" s="197"/>
      <c r="N104" s="207"/>
      <c r="O104" s="207"/>
      <c r="P104" s="207"/>
      <c r="Q104" s="207"/>
      <c r="R104" s="207"/>
      <c r="S104" s="207"/>
      <c r="T104" s="207"/>
    </row>
    <row r="105" spans="2:20" ht="12.75">
      <c r="B105" s="2"/>
      <c r="F105" s="197"/>
      <c r="G105" s="197"/>
      <c r="H105" s="197"/>
      <c r="I105" s="197"/>
      <c r="J105" s="197"/>
      <c r="K105" s="197"/>
      <c r="L105" s="197"/>
      <c r="M105" s="197"/>
      <c r="N105" s="207"/>
      <c r="O105" s="207"/>
      <c r="P105" s="207"/>
      <c r="Q105" s="207"/>
      <c r="R105" s="207"/>
      <c r="S105" s="207"/>
      <c r="T105" s="207"/>
    </row>
    <row r="106" spans="2:20" ht="12.75">
      <c r="B106" s="2"/>
      <c r="F106" s="197"/>
      <c r="G106" s="197"/>
      <c r="H106" s="197"/>
      <c r="I106" s="197"/>
      <c r="J106" s="197"/>
      <c r="K106" s="197"/>
      <c r="L106" s="197"/>
      <c r="M106" s="197"/>
      <c r="N106" s="207"/>
      <c r="O106" s="207"/>
      <c r="P106" s="207"/>
      <c r="Q106" s="207"/>
      <c r="R106" s="207"/>
      <c r="S106" s="207"/>
      <c r="T106" s="207"/>
    </row>
    <row r="107" spans="2:20" ht="12.75">
      <c r="B107" s="2"/>
      <c r="F107" s="197"/>
      <c r="G107" s="197"/>
      <c r="H107" s="197"/>
      <c r="I107" s="197"/>
      <c r="J107" s="197"/>
      <c r="K107" s="197"/>
      <c r="L107" s="197"/>
      <c r="M107" s="197"/>
      <c r="N107" s="207"/>
      <c r="O107" s="207"/>
      <c r="P107" s="207"/>
      <c r="Q107" s="207"/>
      <c r="R107" s="207"/>
      <c r="S107" s="207"/>
      <c r="T107" s="207"/>
    </row>
    <row r="108" spans="2:20" ht="12.75">
      <c r="B108" s="2"/>
      <c r="F108" s="197"/>
      <c r="G108" s="197"/>
      <c r="H108" s="197"/>
      <c r="I108" s="197"/>
      <c r="J108" s="197"/>
      <c r="K108" s="197"/>
      <c r="L108" s="197"/>
      <c r="M108" s="197"/>
      <c r="N108" s="207"/>
      <c r="O108" s="207"/>
      <c r="P108" s="207"/>
      <c r="Q108" s="207"/>
      <c r="R108" s="207"/>
      <c r="S108" s="207"/>
      <c r="T108" s="207"/>
    </row>
    <row r="109" spans="2:20" ht="12.75">
      <c r="B109" s="2"/>
      <c r="F109" s="197"/>
      <c r="G109" s="197"/>
      <c r="H109" s="197"/>
      <c r="I109" s="197"/>
      <c r="J109" s="197"/>
      <c r="K109" s="197"/>
      <c r="L109" s="197"/>
      <c r="M109" s="197"/>
      <c r="N109" s="207"/>
      <c r="O109" s="207"/>
      <c r="P109" s="207"/>
      <c r="Q109" s="207"/>
      <c r="R109" s="207"/>
      <c r="S109" s="207"/>
      <c r="T109" s="207"/>
    </row>
    <row r="110" spans="2:20" ht="12.75">
      <c r="B110" s="2"/>
      <c r="F110" s="197"/>
      <c r="G110" s="197"/>
      <c r="H110" s="197"/>
      <c r="I110" s="197"/>
      <c r="J110" s="197"/>
      <c r="K110" s="197"/>
      <c r="L110" s="197"/>
      <c r="M110" s="197"/>
      <c r="N110" s="207"/>
      <c r="O110" s="207"/>
      <c r="P110" s="207"/>
      <c r="Q110" s="207"/>
      <c r="R110" s="207"/>
      <c r="S110" s="207"/>
      <c r="T110" s="207"/>
    </row>
    <row r="111" spans="2:20" ht="12.75">
      <c r="B111" s="2"/>
      <c r="F111" s="197"/>
      <c r="G111" s="197"/>
      <c r="H111" s="197"/>
      <c r="I111" s="197"/>
      <c r="J111" s="197"/>
      <c r="K111" s="197"/>
      <c r="L111" s="197"/>
      <c r="M111" s="197"/>
      <c r="N111" s="207"/>
      <c r="O111" s="207"/>
      <c r="P111" s="207"/>
      <c r="Q111" s="207"/>
      <c r="R111" s="207"/>
      <c r="S111" s="207"/>
      <c r="T111" s="207"/>
    </row>
    <row r="112" spans="2:20" ht="12.75">
      <c r="B112" s="2"/>
      <c r="F112" s="197"/>
      <c r="G112" s="197"/>
      <c r="H112" s="197"/>
      <c r="I112" s="197"/>
      <c r="J112" s="197"/>
      <c r="K112" s="197"/>
      <c r="L112" s="197"/>
      <c r="M112" s="197"/>
      <c r="N112" s="207"/>
      <c r="O112" s="207"/>
      <c r="P112" s="207"/>
      <c r="Q112" s="207"/>
      <c r="R112" s="207"/>
      <c r="S112" s="207"/>
      <c r="T112" s="207"/>
    </row>
    <row r="113" spans="2:20" ht="12.75">
      <c r="B113" s="2"/>
      <c r="F113" s="197"/>
      <c r="G113" s="197"/>
      <c r="H113" s="197"/>
      <c r="I113" s="197"/>
      <c r="J113" s="197"/>
      <c r="K113" s="197"/>
      <c r="L113" s="197"/>
      <c r="M113" s="197"/>
      <c r="N113" s="207"/>
      <c r="O113" s="207"/>
      <c r="P113" s="207"/>
      <c r="Q113" s="207"/>
      <c r="R113" s="207"/>
      <c r="S113" s="207"/>
      <c r="T113" s="207"/>
    </row>
    <row r="114" spans="2:20" ht="12.75">
      <c r="B114" s="2"/>
      <c r="F114" s="197"/>
      <c r="G114" s="197"/>
      <c r="H114" s="197"/>
      <c r="I114" s="197"/>
      <c r="J114" s="197"/>
      <c r="K114" s="197"/>
      <c r="L114" s="197"/>
      <c r="M114" s="197"/>
      <c r="N114" s="207"/>
      <c r="O114" s="207"/>
      <c r="P114" s="207"/>
      <c r="Q114" s="207"/>
      <c r="R114" s="207"/>
      <c r="S114" s="207"/>
      <c r="T114" s="207"/>
    </row>
    <row r="115" spans="2:20" ht="12.75">
      <c r="B115" s="2"/>
      <c r="F115" s="197"/>
      <c r="G115" s="197"/>
      <c r="H115" s="197"/>
      <c r="I115" s="197"/>
      <c r="J115" s="197"/>
      <c r="K115" s="197"/>
      <c r="L115" s="197"/>
      <c r="M115" s="197"/>
      <c r="N115" s="207"/>
      <c r="O115" s="207"/>
      <c r="P115" s="207"/>
      <c r="Q115" s="207"/>
      <c r="R115" s="207"/>
      <c r="S115" s="207"/>
      <c r="T115" s="207"/>
    </row>
    <row r="116" spans="2:20" ht="12.75">
      <c r="B116" s="2"/>
      <c r="F116" s="197"/>
      <c r="G116" s="197"/>
      <c r="H116" s="197"/>
      <c r="I116" s="197"/>
      <c r="J116" s="197"/>
      <c r="K116" s="197"/>
      <c r="L116" s="197"/>
      <c r="M116" s="197"/>
      <c r="N116" s="207"/>
      <c r="O116" s="207"/>
      <c r="P116" s="207"/>
      <c r="Q116" s="207"/>
      <c r="R116" s="207"/>
      <c r="S116" s="207"/>
      <c r="T116" s="207"/>
    </row>
    <row r="117" spans="2:20" ht="12.75">
      <c r="B117" s="2"/>
      <c r="F117" s="197"/>
      <c r="G117" s="197"/>
      <c r="H117" s="197"/>
      <c r="I117" s="197"/>
      <c r="J117" s="197"/>
      <c r="K117" s="197"/>
      <c r="L117" s="197"/>
      <c r="M117" s="197"/>
      <c r="N117" s="207"/>
      <c r="O117" s="207"/>
      <c r="P117" s="207"/>
      <c r="Q117" s="207"/>
      <c r="R117" s="207"/>
      <c r="S117" s="207"/>
      <c r="T117" s="207"/>
    </row>
    <row r="118" spans="2:20" ht="12.75">
      <c r="B118" s="2"/>
      <c r="F118" s="197"/>
      <c r="G118" s="197"/>
      <c r="H118" s="197"/>
      <c r="I118" s="197"/>
      <c r="J118" s="197"/>
      <c r="K118" s="197"/>
      <c r="L118" s="197"/>
      <c r="M118" s="197"/>
      <c r="N118" s="207"/>
      <c r="O118" s="207"/>
      <c r="P118" s="207"/>
      <c r="Q118" s="207"/>
      <c r="R118" s="207"/>
      <c r="S118" s="207"/>
      <c r="T118" s="207"/>
    </row>
    <row r="119" spans="2:20" ht="12.75">
      <c r="B119" s="2"/>
      <c r="F119" s="197"/>
      <c r="G119" s="197"/>
      <c r="H119" s="197"/>
      <c r="I119" s="197"/>
      <c r="J119" s="197"/>
      <c r="K119" s="197"/>
      <c r="L119" s="197"/>
      <c r="M119" s="197"/>
      <c r="N119" s="207"/>
      <c r="O119" s="207"/>
      <c r="P119" s="207"/>
      <c r="Q119" s="207"/>
      <c r="R119" s="207"/>
      <c r="S119" s="207"/>
      <c r="T119" s="207"/>
    </row>
    <row r="120" spans="2:20" ht="12.75">
      <c r="B120" s="2"/>
      <c r="F120" s="197"/>
      <c r="G120" s="197"/>
      <c r="H120" s="197"/>
      <c r="I120" s="197"/>
      <c r="J120" s="197"/>
      <c r="K120" s="197"/>
      <c r="L120" s="197"/>
      <c r="M120" s="197"/>
      <c r="N120" s="207"/>
      <c r="O120" s="207"/>
      <c r="P120" s="207"/>
      <c r="Q120" s="207"/>
      <c r="R120" s="207"/>
      <c r="S120" s="207"/>
      <c r="T120" s="207"/>
    </row>
    <row r="121" spans="2:20" ht="12.75">
      <c r="B121" s="2"/>
      <c r="F121" s="197"/>
      <c r="G121" s="197"/>
      <c r="H121" s="197"/>
      <c r="I121" s="197"/>
      <c r="J121" s="197"/>
      <c r="K121" s="197"/>
      <c r="L121" s="197"/>
      <c r="M121" s="197"/>
      <c r="N121" s="207"/>
      <c r="O121" s="207"/>
      <c r="P121" s="207"/>
      <c r="Q121" s="207"/>
      <c r="R121" s="207"/>
      <c r="S121" s="207"/>
      <c r="T121" s="207"/>
    </row>
    <row r="122" spans="2:20" ht="12.75">
      <c r="B122" s="2"/>
      <c r="F122" s="197"/>
      <c r="G122" s="197"/>
      <c r="H122" s="197"/>
      <c r="I122" s="197"/>
      <c r="J122" s="197"/>
      <c r="K122" s="197"/>
      <c r="L122" s="197"/>
      <c r="M122" s="197"/>
      <c r="N122" s="207"/>
      <c r="O122" s="207"/>
      <c r="P122" s="207"/>
      <c r="Q122" s="207"/>
      <c r="R122" s="207"/>
      <c r="S122" s="207"/>
      <c r="T122" s="207"/>
    </row>
    <row r="123" spans="2:20" ht="12.75">
      <c r="B123" s="2"/>
      <c r="F123" s="197"/>
      <c r="G123" s="197"/>
      <c r="H123" s="197"/>
      <c r="I123" s="197"/>
      <c r="J123" s="197"/>
      <c r="K123" s="197"/>
      <c r="L123" s="197"/>
      <c r="M123" s="197"/>
      <c r="N123" s="207"/>
      <c r="O123" s="207"/>
      <c r="P123" s="207"/>
      <c r="Q123" s="207"/>
      <c r="R123" s="207"/>
      <c r="S123" s="207"/>
      <c r="T123" s="207"/>
    </row>
    <row r="124" spans="2:20" ht="12.75">
      <c r="B124" s="2"/>
      <c r="F124" s="197"/>
      <c r="G124" s="197"/>
      <c r="H124" s="197"/>
      <c r="I124" s="197"/>
      <c r="J124" s="197"/>
      <c r="K124" s="197"/>
      <c r="L124" s="197"/>
      <c r="M124" s="197"/>
      <c r="N124" s="207"/>
      <c r="O124" s="207"/>
      <c r="P124" s="207"/>
      <c r="Q124" s="207"/>
      <c r="R124" s="207"/>
      <c r="S124" s="207"/>
      <c r="T124" s="207"/>
    </row>
    <row r="125" spans="2:20" ht="12.75">
      <c r="B125" s="2"/>
      <c r="F125" s="197"/>
      <c r="G125" s="197"/>
      <c r="H125" s="197"/>
      <c r="I125" s="197"/>
      <c r="J125" s="197"/>
      <c r="K125" s="197"/>
      <c r="L125" s="197"/>
      <c r="M125" s="197"/>
      <c r="N125" s="207"/>
      <c r="O125" s="207"/>
      <c r="P125" s="207"/>
      <c r="Q125" s="207"/>
      <c r="R125" s="207"/>
      <c r="S125" s="207"/>
      <c r="T125" s="207"/>
    </row>
    <row r="126" spans="2:20" ht="12.75">
      <c r="B126" s="2"/>
      <c r="F126" s="197"/>
      <c r="G126" s="197"/>
      <c r="H126" s="197"/>
      <c r="I126" s="197"/>
      <c r="J126" s="197"/>
      <c r="K126" s="197"/>
      <c r="L126" s="197"/>
      <c r="M126" s="197"/>
      <c r="N126" s="207"/>
      <c r="O126" s="207"/>
      <c r="P126" s="207"/>
      <c r="Q126" s="207"/>
      <c r="R126" s="207"/>
      <c r="S126" s="207"/>
      <c r="T126" s="207"/>
    </row>
    <row r="127" spans="2:20" ht="12.75">
      <c r="B127" s="2"/>
      <c r="F127" s="197"/>
      <c r="G127" s="197"/>
      <c r="H127" s="197"/>
      <c r="I127" s="197"/>
      <c r="J127" s="197"/>
      <c r="K127" s="197"/>
      <c r="L127" s="197"/>
      <c r="M127" s="197"/>
      <c r="N127" s="207"/>
      <c r="O127" s="207"/>
      <c r="P127" s="207"/>
      <c r="Q127" s="207"/>
      <c r="R127" s="207"/>
      <c r="S127" s="207"/>
      <c r="T127" s="207"/>
    </row>
    <row r="128" spans="2:20" ht="12.75">
      <c r="B128" s="2"/>
      <c r="F128" s="197"/>
      <c r="G128" s="197"/>
      <c r="H128" s="197"/>
      <c r="I128" s="197"/>
      <c r="J128" s="197"/>
      <c r="K128" s="197"/>
      <c r="L128" s="197"/>
      <c r="M128" s="197"/>
      <c r="N128" s="207"/>
      <c r="O128" s="207"/>
      <c r="P128" s="207"/>
      <c r="Q128" s="207"/>
      <c r="R128" s="207"/>
      <c r="S128" s="207"/>
      <c r="T128" s="207"/>
    </row>
    <row r="129" spans="2:20" ht="12.75">
      <c r="B129" s="2"/>
      <c r="F129" s="197"/>
      <c r="G129" s="197"/>
      <c r="H129" s="197"/>
      <c r="I129" s="197"/>
      <c r="J129" s="197"/>
      <c r="K129" s="197"/>
      <c r="L129" s="197"/>
      <c r="M129" s="197"/>
      <c r="N129" s="207"/>
      <c r="O129" s="207"/>
      <c r="P129" s="207"/>
      <c r="Q129" s="207"/>
      <c r="R129" s="207"/>
      <c r="S129" s="207"/>
      <c r="T129" s="207"/>
    </row>
    <row r="130" spans="2:20" ht="12.75">
      <c r="B130" s="2"/>
      <c r="F130" s="197"/>
      <c r="G130" s="197"/>
      <c r="H130" s="197"/>
      <c r="I130" s="197"/>
      <c r="J130" s="197"/>
      <c r="K130" s="197"/>
      <c r="L130" s="197"/>
      <c r="M130" s="197"/>
      <c r="N130" s="207"/>
      <c r="O130" s="207"/>
      <c r="P130" s="207"/>
      <c r="Q130" s="207"/>
      <c r="R130" s="207"/>
      <c r="S130" s="207"/>
      <c r="T130" s="207"/>
    </row>
    <row r="131" spans="2:20" ht="12.75">
      <c r="B131" s="2"/>
      <c r="F131" s="197"/>
      <c r="G131" s="197"/>
      <c r="H131" s="197"/>
      <c r="I131" s="197"/>
      <c r="J131" s="197"/>
      <c r="K131" s="197"/>
      <c r="L131" s="197"/>
      <c r="M131" s="197"/>
      <c r="N131" s="207"/>
      <c r="O131" s="207"/>
      <c r="P131" s="207"/>
      <c r="Q131" s="207"/>
      <c r="R131" s="207"/>
      <c r="S131" s="207"/>
      <c r="T131" s="207"/>
    </row>
    <row r="132" spans="2:20" ht="12.75">
      <c r="B132" s="2"/>
      <c r="F132" s="197"/>
      <c r="G132" s="197"/>
      <c r="H132" s="197"/>
      <c r="I132" s="197"/>
      <c r="J132" s="197"/>
      <c r="K132" s="197"/>
      <c r="L132" s="197"/>
      <c r="M132" s="197"/>
      <c r="N132" s="207"/>
      <c r="O132" s="207"/>
      <c r="P132" s="207"/>
      <c r="Q132" s="207"/>
      <c r="R132" s="207"/>
      <c r="S132" s="207"/>
      <c r="T132" s="207"/>
    </row>
    <row r="133" spans="2:20" ht="12.75">
      <c r="B133" s="2"/>
      <c r="F133" s="197"/>
      <c r="G133" s="197"/>
      <c r="H133" s="197"/>
      <c r="I133" s="197"/>
      <c r="J133" s="197"/>
      <c r="K133" s="197"/>
      <c r="L133" s="197"/>
      <c r="M133" s="197"/>
      <c r="N133" s="207"/>
      <c r="O133" s="207"/>
      <c r="P133" s="207"/>
      <c r="Q133" s="207"/>
      <c r="R133" s="207"/>
      <c r="S133" s="207"/>
      <c r="T133" s="207"/>
    </row>
    <row r="134" spans="2:20" ht="12.75">
      <c r="B134" s="2"/>
      <c r="F134" s="197"/>
      <c r="G134" s="197"/>
      <c r="H134" s="197"/>
      <c r="I134" s="197"/>
      <c r="J134" s="197"/>
      <c r="K134" s="197"/>
      <c r="L134" s="197"/>
      <c r="M134" s="197"/>
      <c r="N134" s="207"/>
      <c r="O134" s="207"/>
      <c r="P134" s="207"/>
      <c r="Q134" s="207"/>
      <c r="R134" s="207"/>
      <c r="S134" s="207"/>
      <c r="T134" s="207"/>
    </row>
    <row r="135" spans="2:20" ht="12.75">
      <c r="B135" s="2"/>
      <c r="F135" s="197"/>
      <c r="G135" s="197"/>
      <c r="H135" s="197"/>
      <c r="I135" s="197"/>
      <c r="J135" s="197"/>
      <c r="K135" s="197"/>
      <c r="L135" s="197"/>
      <c r="M135" s="197"/>
      <c r="N135" s="207"/>
      <c r="O135" s="207"/>
      <c r="P135" s="207"/>
      <c r="Q135" s="207"/>
      <c r="R135" s="207"/>
      <c r="S135" s="207"/>
      <c r="T135" s="207"/>
    </row>
    <row r="136" spans="2:20" ht="12.75">
      <c r="B136" s="2"/>
      <c r="F136" s="197"/>
      <c r="G136" s="197"/>
      <c r="H136" s="197"/>
      <c r="I136" s="197"/>
      <c r="J136" s="197"/>
      <c r="K136" s="197"/>
      <c r="L136" s="197"/>
      <c r="M136" s="197"/>
      <c r="N136" s="207"/>
      <c r="O136" s="207"/>
      <c r="P136" s="207"/>
      <c r="Q136" s="207"/>
      <c r="R136" s="207"/>
      <c r="S136" s="207"/>
      <c r="T136" s="207"/>
    </row>
    <row r="137" spans="2:20" ht="12.75">
      <c r="B137" s="2"/>
      <c r="F137" s="197"/>
      <c r="G137" s="197"/>
      <c r="H137" s="197"/>
      <c r="I137" s="197"/>
      <c r="J137" s="197"/>
      <c r="K137" s="197"/>
      <c r="L137" s="197"/>
      <c r="M137" s="197"/>
      <c r="N137" s="207"/>
      <c r="O137" s="207"/>
      <c r="P137" s="207"/>
      <c r="Q137" s="207"/>
      <c r="R137" s="207"/>
      <c r="S137" s="207"/>
      <c r="T137" s="207"/>
    </row>
    <row r="138" spans="2:20" ht="12.75">
      <c r="B138" s="2"/>
      <c r="F138" s="197"/>
      <c r="G138" s="197"/>
      <c r="H138" s="197"/>
      <c r="I138" s="197"/>
      <c r="J138" s="197"/>
      <c r="K138" s="197"/>
      <c r="L138" s="197"/>
      <c r="M138" s="197"/>
      <c r="N138" s="207"/>
      <c r="O138" s="207"/>
      <c r="P138" s="207"/>
      <c r="Q138" s="207"/>
      <c r="R138" s="207"/>
      <c r="S138" s="207"/>
      <c r="T138" s="207"/>
    </row>
    <row r="139" spans="2:20" ht="12.75">
      <c r="B139" s="2"/>
      <c r="F139" s="197"/>
      <c r="G139" s="197"/>
      <c r="H139" s="197"/>
      <c r="I139" s="197"/>
      <c r="J139" s="197"/>
      <c r="K139" s="197"/>
      <c r="L139" s="197"/>
      <c r="M139" s="197"/>
      <c r="N139" s="207"/>
      <c r="O139" s="207"/>
      <c r="P139" s="207"/>
      <c r="Q139" s="207"/>
      <c r="R139" s="207"/>
      <c r="S139" s="207"/>
      <c r="T139" s="207"/>
    </row>
    <row r="140" spans="2:20" ht="12.75">
      <c r="B140" s="2"/>
      <c r="F140" s="197"/>
      <c r="G140" s="197"/>
      <c r="H140" s="197"/>
      <c r="I140" s="197"/>
      <c r="J140" s="197"/>
      <c r="K140" s="197"/>
      <c r="L140" s="197"/>
      <c r="M140" s="197"/>
      <c r="N140" s="207"/>
      <c r="O140" s="207"/>
      <c r="P140" s="207"/>
      <c r="Q140" s="207"/>
      <c r="R140" s="207"/>
      <c r="S140" s="207"/>
      <c r="T140" s="207"/>
    </row>
    <row r="141" spans="2:20" ht="12.75">
      <c r="B141" s="2"/>
      <c r="F141" s="197"/>
      <c r="G141" s="197"/>
      <c r="H141" s="197"/>
      <c r="I141" s="197"/>
      <c r="J141" s="197"/>
      <c r="K141" s="197"/>
      <c r="L141" s="197"/>
      <c r="M141" s="197"/>
      <c r="N141" s="207"/>
      <c r="O141" s="207"/>
      <c r="P141" s="207"/>
      <c r="Q141" s="207"/>
      <c r="R141" s="207"/>
      <c r="S141" s="207"/>
      <c r="T141" s="207"/>
    </row>
    <row r="142" spans="2:20" ht="12.75">
      <c r="B142" s="2"/>
      <c r="F142" s="197"/>
      <c r="G142" s="197"/>
      <c r="H142" s="197"/>
      <c r="I142" s="197"/>
      <c r="J142" s="197"/>
      <c r="K142" s="197"/>
      <c r="L142" s="197"/>
      <c r="M142" s="197"/>
      <c r="N142" s="207"/>
      <c r="O142" s="207"/>
      <c r="P142" s="207"/>
      <c r="Q142" s="207"/>
      <c r="R142" s="207"/>
      <c r="S142" s="207"/>
      <c r="T142" s="207"/>
    </row>
    <row r="143" spans="2:20" ht="12.75">
      <c r="B143" s="2"/>
      <c r="F143" s="197"/>
      <c r="G143" s="197"/>
      <c r="H143" s="197"/>
      <c r="I143" s="197"/>
      <c r="J143" s="197"/>
      <c r="K143" s="197"/>
      <c r="L143" s="197"/>
      <c r="M143" s="197"/>
      <c r="N143" s="207"/>
      <c r="O143" s="207"/>
      <c r="P143" s="207"/>
      <c r="Q143" s="207"/>
      <c r="R143" s="207"/>
      <c r="S143" s="207"/>
      <c r="T143" s="207"/>
    </row>
    <row r="144" spans="2:20" ht="12.75">
      <c r="B144" s="2"/>
      <c r="F144" s="197"/>
      <c r="G144" s="197"/>
      <c r="H144" s="197"/>
      <c r="I144" s="197"/>
      <c r="J144" s="197"/>
      <c r="K144" s="197"/>
      <c r="L144" s="197"/>
      <c r="M144" s="197"/>
      <c r="N144" s="207"/>
      <c r="O144" s="207"/>
      <c r="P144" s="207"/>
      <c r="Q144" s="207"/>
      <c r="R144" s="207"/>
      <c r="S144" s="207"/>
      <c r="T144" s="207"/>
    </row>
    <row r="145" spans="2:20" ht="12.75">
      <c r="B145" s="2"/>
      <c r="F145" s="197"/>
      <c r="G145" s="197"/>
      <c r="H145" s="197"/>
      <c r="I145" s="197"/>
      <c r="J145" s="197"/>
      <c r="K145" s="197"/>
      <c r="L145" s="197"/>
      <c r="M145" s="197"/>
      <c r="N145" s="207"/>
      <c r="O145" s="207"/>
      <c r="P145" s="207"/>
      <c r="Q145" s="207"/>
      <c r="R145" s="207"/>
      <c r="S145" s="207"/>
      <c r="T145" s="207"/>
    </row>
    <row r="146" spans="2:20" ht="12.75">
      <c r="B146" s="2"/>
      <c r="F146" s="197"/>
      <c r="G146" s="197"/>
      <c r="H146" s="197"/>
      <c r="I146" s="197"/>
      <c r="J146" s="197"/>
      <c r="K146" s="197"/>
      <c r="L146" s="197"/>
      <c r="M146" s="197"/>
      <c r="N146" s="207"/>
      <c r="O146" s="207"/>
      <c r="P146" s="207"/>
      <c r="Q146" s="207"/>
      <c r="R146" s="207"/>
      <c r="S146" s="207"/>
      <c r="T146" s="207"/>
    </row>
    <row r="147" spans="2:20" ht="12.75">
      <c r="B147" s="2"/>
      <c r="F147" s="197"/>
      <c r="G147" s="197"/>
      <c r="H147" s="197"/>
      <c r="I147" s="197"/>
      <c r="J147" s="197"/>
      <c r="K147" s="197"/>
      <c r="L147" s="197"/>
      <c r="M147" s="197"/>
      <c r="N147" s="207"/>
      <c r="O147" s="207"/>
      <c r="P147" s="207"/>
      <c r="Q147" s="207"/>
      <c r="R147" s="207"/>
      <c r="S147" s="207"/>
      <c r="T147" s="207"/>
    </row>
    <row r="148" spans="2:20" ht="12.75">
      <c r="B148" s="2"/>
      <c r="F148" s="197"/>
      <c r="G148" s="197"/>
      <c r="H148" s="197"/>
      <c r="I148" s="197"/>
      <c r="J148" s="197"/>
      <c r="K148" s="197"/>
      <c r="L148" s="197"/>
      <c r="M148" s="197"/>
      <c r="N148" s="207"/>
      <c r="O148" s="207"/>
      <c r="P148" s="207"/>
      <c r="Q148" s="207"/>
      <c r="R148" s="207"/>
      <c r="S148" s="207"/>
      <c r="T148" s="207"/>
    </row>
    <row r="149" spans="2:20" ht="12.75">
      <c r="B149" s="2"/>
      <c r="F149" s="197"/>
      <c r="G149" s="197"/>
      <c r="H149" s="197"/>
      <c r="I149" s="197"/>
      <c r="J149" s="197"/>
      <c r="K149" s="197"/>
      <c r="L149" s="197"/>
      <c r="M149" s="197"/>
      <c r="N149" s="207"/>
      <c r="O149" s="207"/>
      <c r="P149" s="207"/>
      <c r="Q149" s="207"/>
      <c r="R149" s="207"/>
      <c r="S149" s="207"/>
      <c r="T149" s="207"/>
    </row>
    <row r="150" spans="2:20" ht="12.75">
      <c r="B150" s="2"/>
      <c r="F150" s="197"/>
      <c r="G150" s="197"/>
      <c r="H150" s="197"/>
      <c r="I150" s="197"/>
      <c r="J150" s="197"/>
      <c r="K150" s="197"/>
      <c r="L150" s="197"/>
      <c r="M150" s="197"/>
      <c r="N150" s="207"/>
      <c r="O150" s="207"/>
      <c r="P150" s="207"/>
      <c r="Q150" s="207"/>
      <c r="R150" s="207"/>
      <c r="S150" s="207"/>
      <c r="T150" s="207"/>
    </row>
    <row r="151" spans="2:20" ht="12.75">
      <c r="B151" s="2"/>
      <c r="F151" s="197"/>
      <c r="G151" s="197"/>
      <c r="H151" s="197"/>
      <c r="I151" s="197"/>
      <c r="J151" s="197"/>
      <c r="K151" s="197"/>
      <c r="L151" s="197"/>
      <c r="M151" s="197"/>
      <c r="N151" s="207"/>
      <c r="O151" s="207"/>
      <c r="P151" s="207"/>
      <c r="Q151" s="207"/>
      <c r="R151" s="207"/>
      <c r="S151" s="207"/>
      <c r="T151" s="207"/>
    </row>
    <row r="152" spans="2:20" ht="12.75">
      <c r="B152" s="2"/>
      <c r="F152" s="197"/>
      <c r="G152" s="197"/>
      <c r="H152" s="197"/>
      <c r="I152" s="197"/>
      <c r="J152" s="197"/>
      <c r="K152" s="197"/>
      <c r="L152" s="197"/>
      <c r="M152" s="197"/>
      <c r="N152" s="207"/>
      <c r="O152" s="207"/>
      <c r="P152" s="207"/>
      <c r="Q152" s="207"/>
      <c r="R152" s="207"/>
      <c r="S152" s="207"/>
      <c r="T152" s="207"/>
    </row>
    <row r="153" spans="2:20" ht="12.75">
      <c r="B153" s="2"/>
      <c r="F153" s="197"/>
      <c r="G153" s="197"/>
      <c r="H153" s="197"/>
      <c r="I153" s="197"/>
      <c r="J153" s="197"/>
      <c r="K153" s="197"/>
      <c r="L153" s="197"/>
      <c r="M153" s="197"/>
      <c r="N153" s="207"/>
      <c r="O153" s="207"/>
      <c r="P153" s="207"/>
      <c r="Q153" s="207"/>
      <c r="R153" s="207"/>
      <c r="S153" s="207"/>
      <c r="T153" s="207"/>
    </row>
    <row r="154" spans="2:20" ht="12.75">
      <c r="B154" s="2"/>
      <c r="F154" s="197"/>
      <c r="G154" s="197"/>
      <c r="H154" s="197"/>
      <c r="I154" s="197"/>
      <c r="J154" s="197"/>
      <c r="K154" s="197"/>
      <c r="L154" s="197"/>
      <c r="M154" s="197"/>
      <c r="N154" s="207"/>
      <c r="O154" s="207"/>
      <c r="P154" s="207"/>
      <c r="Q154" s="207"/>
      <c r="R154" s="207"/>
      <c r="S154" s="207"/>
      <c r="T154" s="207"/>
    </row>
    <row r="155" spans="2:20" ht="12.75">
      <c r="B155" s="2"/>
      <c r="F155" s="197"/>
      <c r="G155" s="197"/>
      <c r="H155" s="197"/>
      <c r="I155" s="197"/>
      <c r="J155" s="197"/>
      <c r="K155" s="197"/>
      <c r="L155" s="197"/>
      <c r="M155" s="197"/>
      <c r="N155" s="207"/>
      <c r="O155" s="207"/>
      <c r="P155" s="207"/>
      <c r="Q155" s="207"/>
      <c r="R155" s="207"/>
      <c r="S155" s="207"/>
      <c r="T155" s="207"/>
    </row>
    <row r="156" spans="2:20" ht="12.75">
      <c r="B156" s="2"/>
      <c r="F156" s="197"/>
      <c r="G156" s="197"/>
      <c r="H156" s="197"/>
      <c r="I156" s="197"/>
      <c r="J156" s="197"/>
      <c r="K156" s="197"/>
      <c r="L156" s="197"/>
      <c r="M156" s="197"/>
      <c r="N156" s="207"/>
      <c r="O156" s="207"/>
      <c r="P156" s="207"/>
      <c r="Q156" s="207"/>
      <c r="R156" s="207"/>
      <c r="S156" s="207"/>
      <c r="T156" s="207"/>
    </row>
    <row r="157" spans="2:20" ht="12.75">
      <c r="B157" s="2"/>
      <c r="F157" s="197"/>
      <c r="G157" s="197"/>
      <c r="H157" s="197"/>
      <c r="I157" s="197"/>
      <c r="J157" s="197"/>
      <c r="K157" s="197"/>
      <c r="L157" s="197"/>
      <c r="M157" s="197"/>
      <c r="N157" s="207"/>
      <c r="O157" s="207"/>
      <c r="P157" s="207"/>
      <c r="Q157" s="207"/>
      <c r="R157" s="207"/>
      <c r="S157" s="207"/>
      <c r="T157" s="207"/>
    </row>
    <row r="158" spans="2:20" ht="12.75">
      <c r="B158" s="2"/>
      <c r="F158" s="197"/>
      <c r="G158" s="197"/>
      <c r="H158" s="197"/>
      <c r="I158" s="197"/>
      <c r="J158" s="197"/>
      <c r="K158" s="197"/>
      <c r="L158" s="197"/>
      <c r="M158" s="197"/>
      <c r="N158" s="207"/>
      <c r="O158" s="207"/>
      <c r="P158" s="207"/>
      <c r="Q158" s="207"/>
      <c r="R158" s="207"/>
      <c r="S158" s="207"/>
      <c r="T158" s="207"/>
    </row>
    <row r="159" spans="2:20" ht="12.75">
      <c r="B159" s="2"/>
      <c r="F159" s="197"/>
      <c r="G159" s="197"/>
      <c r="H159" s="197"/>
      <c r="I159" s="197"/>
      <c r="J159" s="197"/>
      <c r="K159" s="197"/>
      <c r="L159" s="197"/>
      <c r="M159" s="197"/>
      <c r="N159" s="207"/>
      <c r="O159" s="207"/>
      <c r="P159" s="207"/>
      <c r="Q159" s="207"/>
      <c r="R159" s="207"/>
      <c r="S159" s="207"/>
      <c r="T159" s="207"/>
    </row>
    <row r="160" spans="2:20" ht="12.75">
      <c r="B160" s="2"/>
      <c r="F160" s="197"/>
      <c r="G160" s="197"/>
      <c r="H160" s="197"/>
      <c r="I160" s="197"/>
      <c r="J160" s="197"/>
      <c r="K160" s="197"/>
      <c r="L160" s="197"/>
      <c r="M160" s="197"/>
      <c r="N160" s="207"/>
      <c r="O160" s="207"/>
      <c r="P160" s="207"/>
      <c r="Q160" s="207"/>
      <c r="R160" s="207"/>
      <c r="S160" s="207"/>
      <c r="T160" s="207"/>
    </row>
    <row r="161" spans="2:20" ht="12.75">
      <c r="B161" s="2"/>
      <c r="F161" s="197"/>
      <c r="G161" s="197"/>
      <c r="H161" s="197"/>
      <c r="I161" s="197"/>
      <c r="J161" s="197"/>
      <c r="K161" s="197"/>
      <c r="L161" s="197"/>
      <c r="M161" s="197"/>
      <c r="N161" s="207"/>
      <c r="O161" s="207"/>
      <c r="P161" s="207"/>
      <c r="Q161" s="207"/>
      <c r="R161" s="207"/>
      <c r="S161" s="207"/>
      <c r="T161" s="207"/>
    </row>
    <row r="162" spans="2:20" ht="12.75">
      <c r="B162" s="2"/>
      <c r="F162" s="197"/>
      <c r="G162" s="197"/>
      <c r="H162" s="197"/>
      <c r="I162" s="197"/>
      <c r="J162" s="197"/>
      <c r="K162" s="197"/>
      <c r="L162" s="197"/>
      <c r="M162" s="197"/>
      <c r="N162" s="207"/>
      <c r="O162" s="207"/>
      <c r="P162" s="207"/>
      <c r="Q162" s="207"/>
      <c r="R162" s="207"/>
      <c r="S162" s="207"/>
      <c r="T162" s="207"/>
    </row>
    <row r="163" spans="2:20" ht="12.75">
      <c r="B163" s="2"/>
      <c r="F163" s="197"/>
      <c r="G163" s="197"/>
      <c r="H163" s="197"/>
      <c r="I163" s="197"/>
      <c r="J163" s="197"/>
      <c r="K163" s="197"/>
      <c r="L163" s="197"/>
      <c r="M163" s="197"/>
      <c r="N163" s="207"/>
      <c r="O163" s="207"/>
      <c r="P163" s="207"/>
      <c r="Q163" s="207"/>
      <c r="R163" s="207"/>
      <c r="S163" s="207"/>
      <c r="T163" s="207"/>
    </row>
    <row r="164" spans="2:20" ht="12.75">
      <c r="B164" s="2"/>
      <c r="F164" s="197"/>
      <c r="G164" s="197"/>
      <c r="H164" s="197"/>
      <c r="I164" s="197"/>
      <c r="J164" s="197"/>
      <c r="K164" s="197"/>
      <c r="L164" s="197"/>
      <c r="M164" s="197"/>
      <c r="N164" s="207"/>
      <c r="O164" s="207"/>
      <c r="P164" s="207"/>
      <c r="Q164" s="207"/>
      <c r="R164" s="207"/>
      <c r="S164" s="207"/>
      <c r="T164" s="207"/>
    </row>
    <row r="165" spans="2:20" ht="12.75">
      <c r="B165" s="2"/>
      <c r="F165" s="197"/>
      <c r="G165" s="197"/>
      <c r="H165" s="197"/>
      <c r="I165" s="197"/>
      <c r="J165" s="197"/>
      <c r="K165" s="197"/>
      <c r="L165" s="197"/>
      <c r="M165" s="197"/>
      <c r="N165" s="207"/>
      <c r="O165" s="207"/>
      <c r="P165" s="207"/>
      <c r="Q165" s="207"/>
      <c r="R165" s="207"/>
      <c r="S165" s="207"/>
      <c r="T165" s="207"/>
    </row>
    <row r="166" spans="2:20" ht="12.75">
      <c r="B166" s="2"/>
      <c r="F166" s="197"/>
      <c r="G166" s="197"/>
      <c r="H166" s="197"/>
      <c r="I166" s="197"/>
      <c r="J166" s="197"/>
      <c r="K166" s="197"/>
      <c r="L166" s="197"/>
      <c r="M166" s="197"/>
      <c r="N166" s="207"/>
      <c r="O166" s="207"/>
      <c r="P166" s="207"/>
      <c r="Q166" s="207"/>
      <c r="R166" s="207"/>
      <c r="S166" s="207"/>
      <c r="T166" s="207"/>
    </row>
    <row r="167" spans="2:20" ht="12.75">
      <c r="B167" s="2"/>
      <c r="F167" s="197"/>
      <c r="G167" s="197"/>
      <c r="H167" s="197"/>
      <c r="I167" s="197"/>
      <c r="J167" s="197"/>
      <c r="K167" s="197"/>
      <c r="L167" s="197"/>
      <c r="M167" s="197"/>
      <c r="N167" s="207"/>
      <c r="O167" s="207"/>
      <c r="P167" s="207"/>
      <c r="Q167" s="207"/>
      <c r="R167" s="207"/>
      <c r="S167" s="207"/>
      <c r="T167" s="207"/>
    </row>
    <row r="168" spans="2:20" ht="12.75">
      <c r="B168" s="2"/>
      <c r="F168" s="197"/>
      <c r="G168" s="197"/>
      <c r="H168" s="197"/>
      <c r="I168" s="197"/>
      <c r="J168" s="197"/>
      <c r="K168" s="197"/>
      <c r="L168" s="197"/>
      <c r="M168" s="197"/>
      <c r="N168" s="207"/>
      <c r="O168" s="207"/>
      <c r="P168" s="207"/>
      <c r="Q168" s="207"/>
      <c r="R168" s="207"/>
      <c r="S168" s="207"/>
      <c r="T168" s="207"/>
    </row>
    <row r="169" spans="2:20" ht="12.75">
      <c r="B169" s="2"/>
      <c r="F169" s="197"/>
      <c r="G169" s="197"/>
      <c r="H169" s="197"/>
      <c r="I169" s="197"/>
      <c r="J169" s="197"/>
      <c r="K169" s="197"/>
      <c r="L169" s="197"/>
      <c r="M169" s="197"/>
      <c r="N169" s="207"/>
      <c r="O169" s="207"/>
      <c r="P169" s="207"/>
      <c r="Q169" s="207"/>
      <c r="R169" s="207"/>
      <c r="S169" s="207"/>
      <c r="T169" s="207"/>
    </row>
    <row r="170" spans="2:20" ht="12.75">
      <c r="B170" s="2"/>
      <c r="F170" s="197"/>
      <c r="G170" s="197"/>
      <c r="H170" s="197"/>
      <c r="I170" s="197"/>
      <c r="J170" s="197"/>
      <c r="K170" s="197"/>
      <c r="L170" s="197"/>
      <c r="M170" s="197"/>
      <c r="N170" s="207"/>
      <c r="O170" s="207"/>
      <c r="P170" s="207"/>
      <c r="Q170" s="207"/>
      <c r="R170" s="207"/>
      <c r="S170" s="207"/>
      <c r="T170" s="207"/>
    </row>
    <row r="171" spans="2:20" ht="12.75">
      <c r="B171" s="2"/>
      <c r="F171" s="197"/>
      <c r="G171" s="197"/>
      <c r="H171" s="197"/>
      <c r="I171" s="197"/>
      <c r="J171" s="197"/>
      <c r="K171" s="197"/>
      <c r="L171" s="197"/>
      <c r="M171" s="197"/>
      <c r="N171" s="207"/>
      <c r="O171" s="207"/>
      <c r="P171" s="207"/>
      <c r="Q171" s="207"/>
      <c r="R171" s="207"/>
      <c r="S171" s="207"/>
      <c r="T171" s="207"/>
    </row>
    <row r="172" spans="2:20" ht="12.75">
      <c r="B172" s="2"/>
      <c r="F172" s="197"/>
      <c r="G172" s="197"/>
      <c r="H172" s="197"/>
      <c r="I172" s="197"/>
      <c r="J172" s="197"/>
      <c r="K172" s="197"/>
      <c r="L172" s="197"/>
      <c r="M172" s="197"/>
      <c r="N172" s="207"/>
      <c r="O172" s="207"/>
      <c r="P172" s="207"/>
      <c r="Q172" s="207"/>
      <c r="R172" s="207"/>
      <c r="S172" s="207"/>
      <c r="T172" s="207"/>
    </row>
    <row r="173" spans="2:20" ht="12.75">
      <c r="B173" s="2"/>
      <c r="F173" s="197"/>
      <c r="G173" s="197"/>
      <c r="H173" s="197"/>
      <c r="I173" s="197"/>
      <c r="J173" s="197"/>
      <c r="K173" s="197"/>
      <c r="L173" s="197"/>
      <c r="M173" s="197"/>
      <c r="N173" s="207"/>
      <c r="O173" s="207"/>
      <c r="P173" s="207"/>
      <c r="Q173" s="207"/>
      <c r="R173" s="207"/>
      <c r="S173" s="207"/>
      <c r="T173" s="207"/>
    </row>
    <row r="174" spans="2:20" ht="12.75">
      <c r="B174" s="2"/>
      <c r="F174" s="197"/>
      <c r="G174" s="197"/>
      <c r="H174" s="197"/>
      <c r="I174" s="197"/>
      <c r="J174" s="197"/>
      <c r="K174" s="197"/>
      <c r="L174" s="197"/>
      <c r="M174" s="197"/>
      <c r="N174" s="207"/>
      <c r="O174" s="207"/>
      <c r="P174" s="207"/>
      <c r="Q174" s="207"/>
      <c r="R174" s="207"/>
      <c r="S174" s="207"/>
      <c r="T174" s="207"/>
    </row>
    <row r="175" spans="2:20" ht="12.75">
      <c r="B175" s="2"/>
      <c r="F175" s="197"/>
      <c r="G175" s="197"/>
      <c r="H175" s="197"/>
      <c r="I175" s="197"/>
      <c r="J175" s="197"/>
      <c r="K175" s="197"/>
      <c r="L175" s="197"/>
      <c r="M175" s="197"/>
      <c r="N175" s="207"/>
      <c r="O175" s="207"/>
      <c r="P175" s="207"/>
      <c r="Q175" s="207"/>
      <c r="R175" s="207"/>
      <c r="S175" s="207"/>
      <c r="T175" s="207"/>
    </row>
    <row r="176" spans="2:20" ht="12.75">
      <c r="B176" s="2"/>
      <c r="F176" s="197"/>
      <c r="G176" s="197"/>
      <c r="H176" s="197"/>
      <c r="I176" s="197"/>
      <c r="J176" s="197"/>
      <c r="K176" s="197"/>
      <c r="L176" s="197"/>
      <c r="M176" s="197"/>
      <c r="N176" s="207"/>
      <c r="O176" s="207"/>
      <c r="P176" s="207"/>
      <c r="Q176" s="207"/>
      <c r="R176" s="207"/>
      <c r="S176" s="207"/>
      <c r="T176" s="207"/>
    </row>
    <row r="177" spans="2:20" ht="12.75">
      <c r="B177" s="2"/>
      <c r="F177" s="197"/>
      <c r="G177" s="197"/>
      <c r="H177" s="197"/>
      <c r="I177" s="197"/>
      <c r="J177" s="197"/>
      <c r="K177" s="197"/>
      <c r="L177" s="197"/>
      <c r="M177" s="197"/>
      <c r="N177" s="207"/>
      <c r="O177" s="207"/>
      <c r="P177" s="207"/>
      <c r="Q177" s="207"/>
      <c r="R177" s="207"/>
      <c r="S177" s="207"/>
      <c r="T177" s="207"/>
    </row>
    <row r="178" spans="2:20" ht="12.75">
      <c r="B178" s="2"/>
      <c r="F178" s="197"/>
      <c r="G178" s="197"/>
      <c r="H178" s="197"/>
      <c r="I178" s="197"/>
      <c r="J178" s="197"/>
      <c r="K178" s="197"/>
      <c r="L178" s="197"/>
      <c r="M178" s="197"/>
      <c r="N178" s="207"/>
      <c r="O178" s="207"/>
      <c r="P178" s="207"/>
      <c r="Q178" s="207"/>
      <c r="R178" s="207"/>
      <c r="S178" s="207"/>
      <c r="T178" s="207"/>
    </row>
    <row r="179" spans="2:20" ht="12.75">
      <c r="B179" s="2"/>
      <c r="F179" s="197"/>
      <c r="G179" s="197"/>
      <c r="H179" s="197"/>
      <c r="I179" s="197"/>
      <c r="J179" s="197"/>
      <c r="K179" s="197"/>
      <c r="L179" s="197"/>
      <c r="M179" s="197"/>
      <c r="N179" s="207"/>
      <c r="O179" s="207"/>
      <c r="P179" s="207"/>
      <c r="Q179" s="207"/>
      <c r="R179" s="207"/>
      <c r="S179" s="207"/>
      <c r="T179" s="207"/>
    </row>
    <row r="180" spans="2:20" ht="12.75">
      <c r="B180" s="2"/>
      <c r="F180" s="197"/>
      <c r="G180" s="197"/>
      <c r="H180" s="197"/>
      <c r="I180" s="197"/>
      <c r="J180" s="197"/>
      <c r="K180" s="197"/>
      <c r="L180" s="197"/>
      <c r="M180" s="197"/>
      <c r="N180" s="207"/>
      <c r="O180" s="207"/>
      <c r="P180" s="207"/>
      <c r="Q180" s="207"/>
      <c r="R180" s="207"/>
      <c r="S180" s="207"/>
      <c r="T180" s="207"/>
    </row>
    <row r="181" spans="2:20" ht="12.75">
      <c r="B181" s="2"/>
      <c r="F181" s="197"/>
      <c r="G181" s="197"/>
      <c r="H181" s="197"/>
      <c r="I181" s="197"/>
      <c r="J181" s="197"/>
      <c r="K181" s="197"/>
      <c r="L181" s="197"/>
      <c r="M181" s="197"/>
      <c r="N181" s="207"/>
      <c r="O181" s="207"/>
      <c r="P181" s="207"/>
      <c r="Q181" s="207"/>
      <c r="R181" s="207"/>
      <c r="S181" s="207"/>
      <c r="T181" s="207"/>
    </row>
    <row r="182" spans="2:20" ht="12.75">
      <c r="B182" s="2"/>
      <c r="F182" s="197"/>
      <c r="G182" s="197"/>
      <c r="H182" s="197"/>
      <c r="I182" s="197"/>
      <c r="J182" s="197"/>
      <c r="K182" s="197"/>
      <c r="L182" s="197"/>
      <c r="M182" s="197"/>
      <c r="N182" s="207"/>
      <c r="O182" s="207"/>
      <c r="P182" s="207"/>
      <c r="Q182" s="207"/>
      <c r="R182" s="207"/>
      <c r="S182" s="207"/>
      <c r="T182" s="207"/>
    </row>
    <row r="183" spans="2:20" ht="12.75">
      <c r="B183" s="2"/>
      <c r="F183" s="197"/>
      <c r="G183" s="197"/>
      <c r="H183" s="197"/>
      <c r="I183" s="197"/>
      <c r="J183" s="197"/>
      <c r="K183" s="197"/>
      <c r="L183" s="197"/>
      <c r="M183" s="197"/>
      <c r="N183" s="207"/>
      <c r="O183" s="207"/>
      <c r="P183" s="207"/>
      <c r="Q183" s="207"/>
      <c r="R183" s="207"/>
      <c r="S183" s="207"/>
      <c r="T183" s="207"/>
    </row>
    <row r="184" spans="2:20" ht="12.75">
      <c r="B184" s="2"/>
      <c r="F184" s="197"/>
      <c r="G184" s="197"/>
      <c r="H184" s="197"/>
      <c r="I184" s="197"/>
      <c r="J184" s="197"/>
      <c r="K184" s="197"/>
      <c r="L184" s="197"/>
      <c r="M184" s="197"/>
      <c r="N184" s="207"/>
      <c r="O184" s="207"/>
      <c r="P184" s="207"/>
      <c r="Q184" s="207"/>
      <c r="R184" s="207"/>
      <c r="S184" s="207"/>
      <c r="T184" s="207"/>
    </row>
    <row r="185" spans="2:20" ht="12.75">
      <c r="B185" s="2"/>
      <c r="F185" s="197"/>
      <c r="G185" s="197"/>
      <c r="H185" s="197"/>
      <c r="I185" s="197"/>
      <c r="J185" s="197"/>
      <c r="K185" s="197"/>
      <c r="L185" s="197"/>
      <c r="M185" s="197"/>
      <c r="N185" s="207"/>
      <c r="O185" s="207"/>
      <c r="P185" s="207"/>
      <c r="Q185" s="207"/>
      <c r="R185" s="207"/>
      <c r="S185" s="207"/>
      <c r="T185" s="207"/>
    </row>
    <row r="186" spans="2:20" ht="12.75">
      <c r="B186" s="2"/>
      <c r="F186" s="197"/>
      <c r="G186" s="197"/>
      <c r="H186" s="197"/>
      <c r="I186" s="197"/>
      <c r="J186" s="197"/>
      <c r="K186" s="197"/>
      <c r="L186" s="197"/>
      <c r="M186" s="197"/>
      <c r="N186" s="207"/>
      <c r="O186" s="207"/>
      <c r="P186" s="207"/>
      <c r="Q186" s="207"/>
      <c r="R186" s="207"/>
      <c r="S186" s="207"/>
      <c r="T186" s="207"/>
    </row>
    <row r="187" spans="2:20" ht="12.75">
      <c r="B187" s="2"/>
      <c r="F187" s="197"/>
      <c r="G187" s="197"/>
      <c r="H187" s="197"/>
      <c r="I187" s="197"/>
      <c r="J187" s="197"/>
      <c r="K187" s="197"/>
      <c r="L187" s="197"/>
      <c r="M187" s="197"/>
      <c r="N187" s="207"/>
      <c r="O187" s="207"/>
      <c r="P187" s="207"/>
      <c r="Q187" s="207"/>
      <c r="R187" s="207"/>
      <c r="S187" s="207"/>
      <c r="T187" s="207"/>
    </row>
    <row r="188" spans="2:20" ht="12.75">
      <c r="B188" s="2"/>
      <c r="F188" s="197"/>
      <c r="G188" s="197"/>
      <c r="H188" s="197"/>
      <c r="I188" s="197"/>
      <c r="J188" s="197"/>
      <c r="K188" s="197"/>
      <c r="L188" s="197"/>
      <c r="M188" s="197"/>
      <c r="N188" s="207"/>
      <c r="O188" s="207"/>
      <c r="P188" s="207"/>
      <c r="Q188" s="207"/>
      <c r="R188" s="207"/>
      <c r="S188" s="207"/>
      <c r="T188" s="207"/>
    </row>
    <row r="189" spans="2:20" ht="12.75">
      <c r="B189" s="2"/>
      <c r="F189" s="197"/>
      <c r="G189" s="197"/>
      <c r="H189" s="197"/>
      <c r="I189" s="197"/>
      <c r="J189" s="197"/>
      <c r="K189" s="197"/>
      <c r="L189" s="197"/>
      <c r="M189" s="197"/>
      <c r="N189" s="207"/>
      <c r="O189" s="207"/>
      <c r="P189" s="207"/>
      <c r="Q189" s="207"/>
      <c r="R189" s="207"/>
      <c r="S189" s="207"/>
      <c r="T189" s="207"/>
    </row>
    <row r="190" spans="2:20" ht="12.75">
      <c r="B190" s="2"/>
      <c r="F190" s="197"/>
      <c r="G190" s="197"/>
      <c r="H190" s="197"/>
      <c r="I190" s="197"/>
      <c r="J190" s="197"/>
      <c r="K190" s="197"/>
      <c r="L190" s="197"/>
      <c r="M190" s="197"/>
      <c r="N190" s="207"/>
      <c r="O190" s="207"/>
      <c r="P190" s="207"/>
      <c r="Q190" s="207"/>
      <c r="R190" s="207"/>
      <c r="S190" s="207"/>
      <c r="T190" s="207"/>
    </row>
    <row r="191" spans="2:20" ht="12.75">
      <c r="B191" s="2"/>
      <c r="F191" s="197"/>
      <c r="G191" s="197"/>
      <c r="H191" s="197"/>
      <c r="I191" s="197"/>
      <c r="J191" s="197"/>
      <c r="K191" s="197"/>
      <c r="L191" s="197"/>
      <c r="M191" s="197"/>
      <c r="N191" s="207"/>
      <c r="O191" s="207"/>
      <c r="P191" s="207"/>
      <c r="Q191" s="207"/>
      <c r="R191" s="207"/>
      <c r="S191" s="207"/>
      <c r="T191" s="207"/>
    </row>
    <row r="192" spans="2:20" ht="12.75">
      <c r="B192" s="2"/>
      <c r="F192" s="197"/>
      <c r="G192" s="197"/>
      <c r="H192" s="197"/>
      <c r="I192" s="197"/>
      <c r="J192" s="197"/>
      <c r="K192" s="197"/>
      <c r="L192" s="197"/>
      <c r="M192" s="197"/>
      <c r="N192" s="207"/>
      <c r="O192" s="207"/>
      <c r="P192" s="207"/>
      <c r="Q192" s="207"/>
      <c r="R192" s="207"/>
      <c r="S192" s="207"/>
      <c r="T192" s="207"/>
    </row>
    <row r="193" spans="2:20" ht="12.75">
      <c r="B193" s="2"/>
      <c r="F193" s="197"/>
      <c r="G193" s="197"/>
      <c r="H193" s="197"/>
      <c r="I193" s="197"/>
      <c r="J193" s="197"/>
      <c r="K193" s="197"/>
      <c r="L193" s="197"/>
      <c r="M193" s="197"/>
      <c r="N193" s="207"/>
      <c r="O193" s="207"/>
      <c r="P193" s="207"/>
      <c r="Q193" s="207"/>
      <c r="R193" s="207"/>
      <c r="S193" s="207"/>
      <c r="T193" s="207"/>
    </row>
    <row r="194" spans="2:20" ht="12.75">
      <c r="B194" s="2"/>
      <c r="F194" s="197"/>
      <c r="G194" s="197"/>
      <c r="H194" s="197"/>
      <c r="I194" s="197"/>
      <c r="J194" s="197"/>
      <c r="K194" s="197"/>
      <c r="L194" s="197"/>
      <c r="M194" s="197"/>
      <c r="N194" s="207"/>
      <c r="O194" s="207"/>
      <c r="P194" s="207"/>
      <c r="Q194" s="207"/>
      <c r="R194" s="207"/>
      <c r="S194" s="207"/>
      <c r="T194" s="207"/>
    </row>
    <row r="195" spans="2:20" ht="12.75">
      <c r="B195" s="2"/>
      <c r="F195" s="197"/>
      <c r="G195" s="197"/>
      <c r="H195" s="197"/>
      <c r="I195" s="197"/>
      <c r="J195" s="197"/>
      <c r="K195" s="197"/>
      <c r="L195" s="197"/>
      <c r="M195" s="197"/>
      <c r="N195" s="207"/>
      <c r="O195" s="207"/>
      <c r="P195" s="207"/>
      <c r="Q195" s="207"/>
      <c r="R195" s="207"/>
      <c r="S195" s="207"/>
      <c r="T195" s="207"/>
    </row>
    <row r="196" spans="2:20" ht="12.75">
      <c r="B196" s="2"/>
      <c r="F196" s="197"/>
      <c r="G196" s="197"/>
      <c r="H196" s="197"/>
      <c r="I196" s="197"/>
      <c r="J196" s="197"/>
      <c r="K196" s="197"/>
      <c r="L196" s="197"/>
      <c r="M196" s="197"/>
      <c r="N196" s="207"/>
      <c r="O196" s="207"/>
      <c r="P196" s="207"/>
      <c r="Q196" s="207"/>
      <c r="R196" s="207"/>
      <c r="S196" s="207"/>
      <c r="T196" s="207"/>
    </row>
    <row r="197" spans="2:20" ht="12.75">
      <c r="B197" s="2"/>
      <c r="F197" s="197"/>
      <c r="G197" s="197"/>
      <c r="H197" s="197"/>
      <c r="I197" s="197"/>
      <c r="J197" s="197"/>
      <c r="K197" s="197"/>
      <c r="L197" s="197"/>
      <c r="M197" s="197"/>
      <c r="N197" s="207"/>
      <c r="O197" s="207"/>
      <c r="P197" s="207"/>
      <c r="Q197" s="207"/>
      <c r="R197" s="207"/>
      <c r="S197" s="207"/>
      <c r="T197" s="207"/>
    </row>
    <row r="198" spans="2:20" ht="12.75">
      <c r="B198" s="2"/>
      <c r="F198" s="197"/>
      <c r="G198" s="197"/>
      <c r="H198" s="197"/>
      <c r="I198" s="197"/>
      <c r="J198" s="197"/>
      <c r="K198" s="197"/>
      <c r="L198" s="197"/>
      <c r="M198" s="197"/>
      <c r="N198" s="207"/>
      <c r="O198" s="207"/>
      <c r="P198" s="207"/>
      <c r="Q198" s="207"/>
      <c r="R198" s="207"/>
      <c r="S198" s="207"/>
      <c r="T198" s="207"/>
    </row>
    <row r="199" spans="2:20" ht="12.75">
      <c r="B199" s="2"/>
      <c r="F199" s="197"/>
      <c r="G199" s="197"/>
      <c r="H199" s="197"/>
      <c r="I199" s="197"/>
      <c r="J199" s="197"/>
      <c r="K199" s="197"/>
      <c r="L199" s="197"/>
      <c r="M199" s="197"/>
      <c r="N199" s="207"/>
      <c r="O199" s="207"/>
      <c r="P199" s="207"/>
      <c r="Q199" s="207"/>
      <c r="R199" s="207"/>
      <c r="S199" s="207"/>
      <c r="T199" s="207"/>
    </row>
    <row r="200" spans="2:20" ht="12.75">
      <c r="B200" s="2"/>
      <c r="F200" s="197"/>
      <c r="G200" s="197"/>
      <c r="H200" s="197"/>
      <c r="I200" s="197"/>
      <c r="J200" s="197"/>
      <c r="K200" s="197"/>
      <c r="L200" s="197"/>
      <c r="M200" s="197"/>
      <c r="N200" s="207"/>
      <c r="O200" s="207"/>
      <c r="P200" s="207"/>
      <c r="Q200" s="207"/>
      <c r="R200" s="207"/>
      <c r="S200" s="207"/>
      <c r="T200" s="207"/>
    </row>
    <row r="201" spans="2:20" ht="12.75">
      <c r="B201" s="2"/>
      <c r="F201" s="197"/>
      <c r="G201" s="197"/>
      <c r="H201" s="197"/>
      <c r="I201" s="197"/>
      <c r="J201" s="197"/>
      <c r="K201" s="197"/>
      <c r="L201" s="197"/>
      <c r="M201" s="197"/>
      <c r="N201" s="207"/>
      <c r="O201" s="207"/>
      <c r="P201" s="207"/>
      <c r="Q201" s="207"/>
      <c r="R201" s="207"/>
      <c r="S201" s="207"/>
      <c r="T201" s="207"/>
    </row>
    <row r="202" spans="2:20" ht="12.75">
      <c r="B202" s="2"/>
      <c r="F202" s="197"/>
      <c r="G202" s="197"/>
      <c r="H202" s="197"/>
      <c r="I202" s="197"/>
      <c r="J202" s="197"/>
      <c r="K202" s="197"/>
      <c r="L202" s="197"/>
      <c r="M202" s="197"/>
      <c r="N202" s="207"/>
      <c r="O202" s="207"/>
      <c r="P202" s="207"/>
      <c r="Q202" s="207"/>
      <c r="R202" s="207"/>
      <c r="S202" s="207"/>
      <c r="T202" s="207"/>
    </row>
    <row r="203" spans="2:20" ht="12.75">
      <c r="B203" s="2"/>
      <c r="F203" s="197"/>
      <c r="G203" s="197"/>
      <c r="H203" s="197"/>
      <c r="I203" s="197"/>
      <c r="J203" s="197"/>
      <c r="K203" s="197"/>
      <c r="L203" s="197"/>
      <c r="M203" s="197"/>
      <c r="N203" s="207"/>
      <c r="O203" s="207"/>
      <c r="P203" s="207"/>
      <c r="Q203" s="207"/>
      <c r="R203" s="207"/>
      <c r="S203" s="207"/>
      <c r="T203" s="207"/>
    </row>
    <row r="204" spans="2:20" ht="12.75">
      <c r="B204" s="2"/>
      <c r="F204" s="197"/>
      <c r="G204" s="197"/>
      <c r="H204" s="197"/>
      <c r="I204" s="197"/>
      <c r="J204" s="197"/>
      <c r="K204" s="197"/>
      <c r="L204" s="197"/>
      <c r="M204" s="197"/>
      <c r="N204" s="207"/>
      <c r="O204" s="207"/>
      <c r="P204" s="207"/>
      <c r="Q204" s="207"/>
      <c r="R204" s="207"/>
      <c r="S204" s="207"/>
      <c r="T204" s="207"/>
    </row>
    <row r="205" spans="2:20" ht="12.75">
      <c r="B205" s="2"/>
      <c r="F205" s="197"/>
      <c r="G205" s="197"/>
      <c r="H205" s="197"/>
      <c r="I205" s="197"/>
      <c r="J205" s="197"/>
      <c r="K205" s="197"/>
      <c r="L205" s="197"/>
      <c r="M205" s="197"/>
      <c r="N205" s="207"/>
      <c r="O205" s="207"/>
      <c r="P205" s="207"/>
      <c r="Q205" s="207"/>
      <c r="R205" s="207"/>
      <c r="S205" s="207"/>
      <c r="T205" s="207"/>
    </row>
    <row r="206" spans="2:20" ht="12.75">
      <c r="B206" s="2"/>
      <c r="F206" s="197"/>
      <c r="G206" s="197"/>
      <c r="H206" s="197"/>
      <c r="I206" s="197"/>
      <c r="J206" s="197"/>
      <c r="K206" s="197"/>
      <c r="L206" s="197"/>
      <c r="M206" s="197"/>
      <c r="N206" s="207"/>
      <c r="O206" s="207"/>
      <c r="P206" s="207"/>
      <c r="Q206" s="207"/>
      <c r="R206" s="207"/>
      <c r="S206" s="207"/>
      <c r="T206" s="207"/>
    </row>
    <row r="207" spans="2:20" ht="12.75">
      <c r="B207" s="2"/>
      <c r="F207" s="197"/>
      <c r="G207" s="197"/>
      <c r="H207" s="197"/>
      <c r="I207" s="197"/>
      <c r="J207" s="197"/>
      <c r="K207" s="197"/>
      <c r="L207" s="197"/>
      <c r="M207" s="197"/>
      <c r="N207" s="207"/>
      <c r="O207" s="207"/>
      <c r="P207" s="207"/>
      <c r="Q207" s="207"/>
      <c r="R207" s="207"/>
      <c r="S207" s="207"/>
      <c r="T207" s="207"/>
    </row>
    <row r="208" spans="2:20" ht="12.75">
      <c r="B208" s="2"/>
      <c r="F208" s="197"/>
      <c r="G208" s="197"/>
      <c r="H208" s="197"/>
      <c r="I208" s="197"/>
      <c r="J208" s="197"/>
      <c r="K208" s="197"/>
      <c r="L208" s="197"/>
      <c r="M208" s="197"/>
      <c r="N208" s="207"/>
      <c r="O208" s="207"/>
      <c r="P208" s="207"/>
      <c r="Q208" s="207"/>
      <c r="R208" s="207"/>
      <c r="S208" s="207"/>
      <c r="T208" s="207"/>
    </row>
    <row r="209" spans="2:20" ht="12.75">
      <c r="B209" s="2"/>
      <c r="F209" s="197"/>
      <c r="G209" s="197"/>
      <c r="H209" s="197"/>
      <c r="I209" s="197"/>
      <c r="J209" s="197"/>
      <c r="K209" s="197"/>
      <c r="L209" s="197"/>
      <c r="M209" s="197"/>
      <c r="N209" s="207"/>
      <c r="O209" s="207"/>
      <c r="P209" s="207"/>
      <c r="Q209" s="207"/>
      <c r="R209" s="207"/>
      <c r="S209" s="207"/>
      <c r="T209" s="207"/>
    </row>
    <row r="210" spans="2:20" ht="12.75">
      <c r="B210" s="2"/>
      <c r="F210" s="197"/>
      <c r="G210" s="197"/>
      <c r="H210" s="197"/>
      <c r="I210" s="197"/>
      <c r="J210" s="197"/>
      <c r="K210" s="197"/>
      <c r="L210" s="197"/>
      <c r="M210" s="197"/>
      <c r="N210" s="207"/>
      <c r="O210" s="207"/>
      <c r="P210" s="207"/>
      <c r="Q210" s="207"/>
      <c r="R210" s="207"/>
      <c r="S210" s="207"/>
      <c r="T210" s="207"/>
    </row>
    <row r="211" spans="2:20" ht="12.75">
      <c r="B211" s="2"/>
      <c r="F211" s="197"/>
      <c r="G211" s="197"/>
      <c r="H211" s="197"/>
      <c r="I211" s="197"/>
      <c r="J211" s="197"/>
      <c r="K211" s="197"/>
      <c r="L211" s="197"/>
      <c r="M211" s="197"/>
      <c r="N211" s="207"/>
      <c r="O211" s="207"/>
      <c r="P211" s="207"/>
      <c r="Q211" s="207"/>
      <c r="R211" s="207"/>
      <c r="S211" s="207"/>
      <c r="T211" s="207"/>
    </row>
    <row r="212" spans="2:20" ht="12.75">
      <c r="B212" s="2"/>
      <c r="F212" s="197"/>
      <c r="G212" s="197"/>
      <c r="H212" s="197"/>
      <c r="I212" s="197"/>
      <c r="J212" s="197"/>
      <c r="K212" s="197"/>
      <c r="L212" s="197"/>
      <c r="M212" s="197"/>
      <c r="N212" s="207"/>
      <c r="O212" s="207"/>
      <c r="P212" s="207"/>
      <c r="Q212" s="207"/>
      <c r="R212" s="207"/>
      <c r="S212" s="207"/>
      <c r="T212" s="207"/>
    </row>
    <row r="213" spans="2:20" ht="12.75">
      <c r="B213" s="2"/>
      <c r="F213" s="197"/>
      <c r="G213" s="197"/>
      <c r="H213" s="197"/>
      <c r="I213" s="197"/>
      <c r="J213" s="197"/>
      <c r="K213" s="197"/>
      <c r="L213" s="197"/>
      <c r="M213" s="197"/>
      <c r="N213" s="207"/>
      <c r="O213" s="207"/>
      <c r="P213" s="207"/>
      <c r="Q213" s="207"/>
      <c r="R213" s="207"/>
      <c r="S213" s="207"/>
      <c r="T213" s="207"/>
    </row>
    <row r="214" spans="2:20" ht="12.75">
      <c r="B214" s="2"/>
      <c r="F214" s="197"/>
      <c r="G214" s="197"/>
      <c r="H214" s="197"/>
      <c r="I214" s="197"/>
      <c r="J214" s="197"/>
      <c r="K214" s="197"/>
      <c r="L214" s="197"/>
      <c r="M214" s="197"/>
      <c r="N214" s="207"/>
      <c r="O214" s="207"/>
      <c r="P214" s="207"/>
      <c r="Q214" s="207"/>
      <c r="R214" s="207"/>
      <c r="S214" s="207"/>
      <c r="T214" s="207"/>
    </row>
    <row r="215" spans="2:20" ht="12.75">
      <c r="B215" s="2"/>
      <c r="F215" s="197"/>
      <c r="G215" s="197"/>
      <c r="H215" s="197"/>
      <c r="I215" s="197"/>
      <c r="J215" s="197"/>
      <c r="K215" s="197"/>
      <c r="L215" s="197"/>
      <c r="M215" s="197"/>
      <c r="N215" s="207"/>
      <c r="O215" s="207"/>
      <c r="P215" s="207"/>
      <c r="Q215" s="207"/>
      <c r="R215" s="207"/>
      <c r="S215" s="207"/>
      <c r="T215" s="207"/>
    </row>
    <row r="216" spans="2:20" ht="12.75">
      <c r="B216" s="2"/>
      <c r="F216" s="197"/>
      <c r="G216" s="197"/>
      <c r="H216" s="197"/>
      <c r="I216" s="197"/>
      <c r="J216" s="197"/>
      <c r="K216" s="197"/>
      <c r="L216" s="197"/>
      <c r="M216" s="197"/>
      <c r="N216" s="207"/>
      <c r="O216" s="207"/>
      <c r="P216" s="207"/>
      <c r="Q216" s="207"/>
      <c r="R216" s="207"/>
      <c r="S216" s="207"/>
      <c r="T216" s="207"/>
    </row>
    <row r="217" spans="2:20" ht="12.75">
      <c r="B217" s="2"/>
      <c r="F217" s="197"/>
      <c r="G217" s="197"/>
      <c r="H217" s="197"/>
      <c r="I217" s="197"/>
      <c r="J217" s="197"/>
      <c r="K217" s="197"/>
      <c r="L217" s="197"/>
      <c r="M217" s="197"/>
      <c r="N217" s="207"/>
      <c r="O217" s="207"/>
      <c r="P217" s="207"/>
      <c r="Q217" s="207"/>
      <c r="R217" s="207"/>
      <c r="S217" s="207"/>
      <c r="T217" s="207"/>
    </row>
    <row r="218" spans="2:20" ht="12.75">
      <c r="B218" s="2"/>
      <c r="N218" s="208"/>
      <c r="O218" s="208"/>
      <c r="P218" s="208"/>
      <c r="Q218" s="208"/>
      <c r="R218" s="208"/>
      <c r="S218" s="208"/>
      <c r="T218" s="208"/>
    </row>
    <row r="219" spans="2:20" ht="12.75">
      <c r="B219" s="2"/>
      <c r="N219" s="208"/>
      <c r="O219" s="208"/>
      <c r="P219" s="208"/>
      <c r="Q219" s="208"/>
      <c r="R219" s="208"/>
      <c r="S219" s="208"/>
      <c r="T219" s="208"/>
    </row>
    <row r="220" spans="2:20" ht="12.75">
      <c r="B220" s="2"/>
      <c r="N220" s="208"/>
      <c r="O220" s="208"/>
      <c r="P220" s="208"/>
      <c r="Q220" s="208"/>
      <c r="R220" s="208"/>
      <c r="S220" s="208"/>
      <c r="T220" s="208"/>
    </row>
    <row r="221" spans="2:20" ht="12.75">
      <c r="B221" s="2"/>
      <c r="N221" s="208"/>
      <c r="O221" s="208"/>
      <c r="P221" s="208"/>
      <c r="Q221" s="208"/>
      <c r="R221" s="208"/>
      <c r="S221" s="208"/>
      <c r="T221" s="208"/>
    </row>
    <row r="222" spans="2:20" ht="12.75">
      <c r="B222" s="2"/>
      <c r="N222" s="208"/>
      <c r="O222" s="208"/>
      <c r="P222" s="208"/>
      <c r="Q222" s="208"/>
      <c r="R222" s="208"/>
      <c r="S222" s="208"/>
      <c r="T222" s="208"/>
    </row>
    <row r="223" spans="2:20" ht="12.75">
      <c r="B223" s="2"/>
      <c r="N223" s="208"/>
      <c r="O223" s="208"/>
      <c r="P223" s="208"/>
      <c r="Q223" s="208"/>
      <c r="R223" s="208"/>
      <c r="S223" s="208"/>
      <c r="T223" s="208"/>
    </row>
    <row r="224" spans="2:20" ht="12.75">
      <c r="B224" s="2"/>
      <c r="N224" s="208"/>
      <c r="O224" s="208"/>
      <c r="P224" s="208"/>
      <c r="Q224" s="208"/>
      <c r="R224" s="208"/>
      <c r="S224" s="208"/>
      <c r="T224" s="208"/>
    </row>
    <row r="225" spans="2:20" ht="12.75">
      <c r="B225" s="2"/>
      <c r="N225" s="208"/>
      <c r="O225" s="208"/>
      <c r="P225" s="208"/>
      <c r="Q225" s="208"/>
      <c r="R225" s="208"/>
      <c r="S225" s="208"/>
      <c r="T225" s="208"/>
    </row>
    <row r="226" spans="2:20" ht="12.75">
      <c r="B226" s="2"/>
      <c r="N226" s="208"/>
      <c r="O226" s="208"/>
      <c r="P226" s="208"/>
      <c r="Q226" s="208"/>
      <c r="R226" s="208"/>
      <c r="S226" s="208"/>
      <c r="T226" s="208"/>
    </row>
    <row r="227" spans="2:20" ht="12.75">
      <c r="B227" s="2"/>
      <c r="N227" s="208"/>
      <c r="O227" s="208"/>
      <c r="P227" s="208"/>
      <c r="Q227" s="208"/>
      <c r="R227" s="208"/>
      <c r="S227" s="208"/>
      <c r="T227" s="208"/>
    </row>
    <row r="228" spans="2:20" ht="12.75">
      <c r="B228" s="2"/>
      <c r="N228" s="208"/>
      <c r="O228" s="208"/>
      <c r="P228" s="208"/>
      <c r="Q228" s="208"/>
      <c r="R228" s="208"/>
      <c r="S228" s="208"/>
      <c r="T228" s="208"/>
    </row>
    <row r="229" spans="2:20" ht="12.75">
      <c r="B229" s="2"/>
      <c r="N229" s="208"/>
      <c r="O229" s="208"/>
      <c r="P229" s="208"/>
      <c r="Q229" s="208"/>
      <c r="R229" s="208"/>
      <c r="S229" s="208"/>
      <c r="T229" s="208"/>
    </row>
    <row r="230" spans="2:20" ht="12.75">
      <c r="B230" s="2"/>
      <c r="N230" s="208"/>
      <c r="O230" s="208"/>
      <c r="P230" s="208"/>
      <c r="Q230" s="208"/>
      <c r="R230" s="208"/>
      <c r="S230" s="208"/>
      <c r="T230" s="208"/>
    </row>
    <row r="231" spans="2:20" ht="12.75">
      <c r="B231" s="2"/>
      <c r="N231" s="208"/>
      <c r="O231" s="208"/>
      <c r="P231" s="208"/>
      <c r="Q231" s="208"/>
      <c r="R231" s="208"/>
      <c r="S231" s="208"/>
      <c r="T231" s="208"/>
    </row>
    <row r="232" spans="2:20" ht="12.75">
      <c r="B232" s="2"/>
      <c r="N232" s="208"/>
      <c r="O232" s="208"/>
      <c r="P232" s="208"/>
      <c r="Q232" s="208"/>
      <c r="R232" s="208"/>
      <c r="S232" s="208"/>
      <c r="T232" s="208"/>
    </row>
    <row r="233" spans="2:20" ht="12.75">
      <c r="B233" s="2"/>
      <c r="N233" s="208"/>
      <c r="O233" s="208"/>
      <c r="P233" s="208"/>
      <c r="Q233" s="208"/>
      <c r="R233" s="208"/>
      <c r="S233" s="208"/>
      <c r="T233" s="208"/>
    </row>
    <row r="234" spans="2:20" ht="12.75">
      <c r="B234" s="2"/>
      <c r="N234" s="208"/>
      <c r="O234" s="208"/>
      <c r="P234" s="208"/>
      <c r="Q234" s="208"/>
      <c r="R234" s="208"/>
      <c r="S234" s="208"/>
      <c r="T234" s="208"/>
    </row>
    <row r="235" spans="2:20" ht="12.75">
      <c r="B235" s="2"/>
      <c r="N235" s="208"/>
      <c r="O235" s="208"/>
      <c r="P235" s="208"/>
      <c r="Q235" s="208"/>
      <c r="R235" s="208"/>
      <c r="S235" s="208"/>
      <c r="T235" s="208"/>
    </row>
    <row r="236" spans="2:20" ht="12.75">
      <c r="B236" s="2"/>
      <c r="N236" s="208"/>
      <c r="O236" s="208"/>
      <c r="P236" s="208"/>
      <c r="Q236" s="208"/>
      <c r="R236" s="208"/>
      <c r="S236" s="208"/>
      <c r="T236" s="208"/>
    </row>
    <row r="237" spans="2:20" ht="12.75">
      <c r="B237" s="2"/>
      <c r="N237" s="208"/>
      <c r="O237" s="208"/>
      <c r="P237" s="208"/>
      <c r="Q237" s="208"/>
      <c r="R237" s="208"/>
      <c r="S237" s="208"/>
      <c r="T237" s="208"/>
    </row>
    <row r="238" spans="2:20" ht="12.75">
      <c r="B238" s="2"/>
      <c r="N238" s="208"/>
      <c r="O238" s="208"/>
      <c r="P238" s="208"/>
      <c r="Q238" s="208"/>
      <c r="R238" s="208"/>
      <c r="S238" s="208"/>
      <c r="T238" s="208"/>
    </row>
    <row r="239" spans="2:20" ht="12.75">
      <c r="B239" s="2"/>
      <c r="N239" s="208"/>
      <c r="O239" s="208"/>
      <c r="P239" s="208"/>
      <c r="Q239" s="208"/>
      <c r="R239" s="208"/>
      <c r="S239" s="208"/>
      <c r="T239" s="208"/>
    </row>
    <row r="240" spans="2:20" ht="12.75">
      <c r="B240" s="2"/>
      <c r="N240" s="208"/>
      <c r="O240" s="208"/>
      <c r="P240" s="208"/>
      <c r="Q240" s="208"/>
      <c r="R240" s="208"/>
      <c r="S240" s="208"/>
      <c r="T240" s="208"/>
    </row>
    <row r="241" spans="2:20" ht="12.75">
      <c r="B241" s="2"/>
      <c r="N241" s="208"/>
      <c r="O241" s="208"/>
      <c r="P241" s="208"/>
      <c r="Q241" s="208"/>
      <c r="R241" s="208"/>
      <c r="S241" s="208"/>
      <c r="T241" s="208"/>
    </row>
    <row r="242" spans="2:20" ht="12.75">
      <c r="B242" s="2"/>
      <c r="N242" s="208"/>
      <c r="O242" s="208"/>
      <c r="P242" s="208"/>
      <c r="Q242" s="208"/>
      <c r="R242" s="208"/>
      <c r="S242" s="208"/>
      <c r="T242" s="208"/>
    </row>
    <row r="243" spans="2:20" ht="12.75">
      <c r="B243" s="2"/>
      <c r="N243" s="208"/>
      <c r="O243" s="208"/>
      <c r="P243" s="208"/>
      <c r="Q243" s="208"/>
      <c r="R243" s="208"/>
      <c r="S243" s="208"/>
      <c r="T243" s="208"/>
    </row>
    <row r="244" spans="2:20" ht="12.75">
      <c r="B244" s="2"/>
      <c r="N244" s="208"/>
      <c r="O244" s="208"/>
      <c r="P244" s="208"/>
      <c r="Q244" s="208"/>
      <c r="R244" s="208"/>
      <c r="S244" s="208"/>
      <c r="T244" s="208"/>
    </row>
    <row r="245" spans="2:20" ht="12.75">
      <c r="B245" s="2"/>
      <c r="N245" s="208"/>
      <c r="O245" s="208"/>
      <c r="P245" s="208"/>
      <c r="Q245" s="208"/>
      <c r="R245" s="208"/>
      <c r="S245" s="208"/>
      <c r="T245" s="208"/>
    </row>
    <row r="246" spans="2:20" ht="12.75">
      <c r="B246" s="2"/>
      <c r="N246" s="208"/>
      <c r="O246" s="208"/>
      <c r="P246" s="208"/>
      <c r="Q246" s="208"/>
      <c r="R246" s="208"/>
      <c r="S246" s="208"/>
      <c r="T246" s="208"/>
    </row>
    <row r="247" spans="2:20" ht="12.75">
      <c r="B247" s="2"/>
      <c r="N247" s="208"/>
      <c r="O247" s="208"/>
      <c r="P247" s="208"/>
      <c r="Q247" s="208"/>
      <c r="R247" s="208"/>
      <c r="S247" s="208"/>
      <c r="T247" s="208"/>
    </row>
    <row r="248" spans="2:20" ht="12.75">
      <c r="B248" s="2"/>
      <c r="N248" s="208"/>
      <c r="O248" s="208"/>
      <c r="P248" s="208"/>
      <c r="Q248" s="208"/>
      <c r="R248" s="208"/>
      <c r="S248" s="208"/>
      <c r="T248" s="208"/>
    </row>
    <row r="249" spans="2:20" ht="12.75">
      <c r="B249" s="2"/>
      <c r="N249" s="208"/>
      <c r="O249" s="208"/>
      <c r="P249" s="208"/>
      <c r="Q249" s="208"/>
      <c r="R249" s="208"/>
      <c r="S249" s="208"/>
      <c r="T249" s="208"/>
    </row>
    <row r="250" spans="2:20" ht="12.75">
      <c r="B250" s="2"/>
      <c r="N250" s="208"/>
      <c r="O250" s="208"/>
      <c r="P250" s="208"/>
      <c r="Q250" s="208"/>
      <c r="R250" s="208"/>
      <c r="S250" s="208"/>
      <c r="T250" s="208"/>
    </row>
    <row r="251" spans="2:20" ht="12.75">
      <c r="B251" s="2"/>
      <c r="N251" s="208"/>
      <c r="O251" s="208"/>
      <c r="P251" s="208"/>
      <c r="Q251" s="208"/>
      <c r="R251" s="208"/>
      <c r="S251" s="208"/>
      <c r="T251" s="208"/>
    </row>
    <row r="252" spans="2:20" ht="12.75">
      <c r="B252" s="2"/>
      <c r="N252" s="208"/>
      <c r="O252" s="208"/>
      <c r="P252" s="208"/>
      <c r="Q252" s="208"/>
      <c r="R252" s="208"/>
      <c r="S252" s="208"/>
      <c r="T252" s="208"/>
    </row>
    <row r="253" spans="2:20" ht="12.75">
      <c r="B253" s="2"/>
      <c r="N253" s="208"/>
      <c r="O253" s="208"/>
      <c r="P253" s="208"/>
      <c r="Q253" s="208"/>
      <c r="R253" s="208"/>
      <c r="S253" s="208"/>
      <c r="T253" s="208"/>
    </row>
    <row r="254" spans="2:20" ht="12.75">
      <c r="B254" s="2"/>
      <c r="N254" s="208"/>
      <c r="O254" s="208"/>
      <c r="P254" s="208"/>
      <c r="Q254" s="208"/>
      <c r="R254" s="208"/>
      <c r="S254" s="208"/>
      <c r="T254" s="208"/>
    </row>
    <row r="255" spans="2:20" ht="12.75">
      <c r="B255" s="2"/>
      <c r="N255" s="208"/>
      <c r="O255" s="208"/>
      <c r="P255" s="208"/>
      <c r="Q255" s="208"/>
      <c r="R255" s="208"/>
      <c r="S255" s="208"/>
      <c r="T255" s="208"/>
    </row>
    <row r="256" spans="2:20" ht="12.75">
      <c r="B256" s="2"/>
      <c r="N256" s="208"/>
      <c r="O256" s="208"/>
      <c r="P256" s="208"/>
      <c r="Q256" s="208"/>
      <c r="R256" s="208"/>
      <c r="S256" s="208"/>
      <c r="T256" s="208"/>
    </row>
    <row r="257" spans="2:20" ht="12.75">
      <c r="B257" s="2"/>
      <c r="N257" s="208"/>
      <c r="O257" s="208"/>
      <c r="P257" s="208"/>
      <c r="Q257" s="208"/>
      <c r="R257" s="208"/>
      <c r="S257" s="208"/>
      <c r="T257" s="208"/>
    </row>
    <row r="258" spans="2:20" ht="12.75">
      <c r="B258" s="2"/>
      <c r="N258" s="208"/>
      <c r="O258" s="208"/>
      <c r="P258" s="208"/>
      <c r="Q258" s="208"/>
      <c r="R258" s="208"/>
      <c r="S258" s="208"/>
      <c r="T258" s="208"/>
    </row>
    <row r="259" spans="2:20" ht="12.75">
      <c r="B259" s="2"/>
      <c r="N259" s="208"/>
      <c r="O259" s="208"/>
      <c r="P259" s="208"/>
      <c r="Q259" s="208"/>
      <c r="R259" s="208"/>
      <c r="S259" s="208"/>
      <c r="T259" s="208"/>
    </row>
    <row r="260" spans="2:20" ht="12.75">
      <c r="B260" s="2"/>
      <c r="N260" s="208"/>
      <c r="O260" s="208"/>
      <c r="P260" s="208"/>
      <c r="Q260" s="208"/>
      <c r="R260" s="208"/>
      <c r="S260" s="208"/>
      <c r="T260" s="208"/>
    </row>
    <row r="261" spans="2:20" ht="12.75">
      <c r="B261" s="2"/>
      <c r="N261" s="208"/>
      <c r="O261" s="208"/>
      <c r="P261" s="208"/>
      <c r="Q261" s="208"/>
      <c r="R261" s="208"/>
      <c r="S261" s="208"/>
      <c r="T261" s="208"/>
    </row>
    <row r="262" spans="2:20" ht="12.75">
      <c r="B262" s="2"/>
      <c r="N262" s="208"/>
      <c r="O262" s="208"/>
      <c r="P262" s="208"/>
      <c r="Q262" s="208"/>
      <c r="R262" s="208"/>
      <c r="S262" s="208"/>
      <c r="T262" s="208"/>
    </row>
    <row r="263" spans="2:20" ht="12.75">
      <c r="B263" s="2"/>
      <c r="O263" s="208"/>
      <c r="P263" s="208"/>
      <c r="Q263" s="208"/>
      <c r="R263" s="208"/>
      <c r="S263" s="208"/>
      <c r="T263" s="208"/>
    </row>
    <row r="264" spans="2:20" ht="12.75">
      <c r="B264" s="2"/>
      <c r="O264" s="208"/>
      <c r="P264" s="208"/>
      <c r="Q264" s="208"/>
      <c r="R264" s="208"/>
      <c r="S264" s="208"/>
      <c r="T264" s="208"/>
    </row>
    <row r="265" spans="2:20" ht="12.75">
      <c r="B265" s="2"/>
      <c r="O265" s="208"/>
      <c r="P265" s="208"/>
      <c r="Q265" s="208"/>
      <c r="R265" s="208"/>
      <c r="S265" s="208"/>
      <c r="T265" s="208"/>
    </row>
    <row r="266" spans="2:20" ht="12.75">
      <c r="B266" s="2"/>
      <c r="O266" s="208"/>
      <c r="P266" s="208"/>
      <c r="Q266" s="208"/>
      <c r="R266" s="208"/>
      <c r="S266" s="208"/>
      <c r="T266" s="208"/>
    </row>
    <row r="267" spans="2:20" ht="12.75">
      <c r="B267" s="2"/>
      <c r="O267" s="208"/>
      <c r="P267" s="208"/>
      <c r="Q267" s="208"/>
      <c r="R267" s="208"/>
      <c r="S267" s="208"/>
      <c r="T267" s="208"/>
    </row>
    <row r="268" spans="2:20" ht="12.75">
      <c r="B268" s="2"/>
      <c r="O268" s="208"/>
      <c r="P268" s="208"/>
      <c r="Q268" s="208"/>
      <c r="R268" s="208"/>
      <c r="S268" s="208"/>
      <c r="T268" s="208"/>
    </row>
    <row r="269" spans="2:20" ht="12.75">
      <c r="B269" s="2"/>
      <c r="O269" s="208"/>
      <c r="P269" s="208"/>
      <c r="Q269" s="208"/>
      <c r="R269" s="208"/>
      <c r="S269" s="208"/>
      <c r="T269" s="208"/>
    </row>
    <row r="270" ht="12.75">
      <c r="B270" s="2"/>
    </row>
    <row r="271" ht="12.75">
      <c r="B271" s="2"/>
    </row>
    <row r="272" ht="12.75">
      <c r="B272" s="2"/>
    </row>
    <row r="273" ht="12.75">
      <c r="B273" s="2"/>
    </row>
    <row r="274" ht="12.75">
      <c r="B274" s="2"/>
    </row>
    <row r="275" ht="12.75">
      <c r="B275" s="2"/>
    </row>
    <row r="276" ht="12.75">
      <c r="B276" s="2"/>
    </row>
    <row r="277" ht="12.75">
      <c r="B277" s="2"/>
    </row>
    <row r="278" ht="12.75">
      <c r="B278" s="2"/>
    </row>
    <row r="279" ht="12.75">
      <c r="B279" s="2"/>
    </row>
    <row r="280" ht="12.75">
      <c r="B280" s="2"/>
    </row>
    <row r="281" ht="12.75">
      <c r="B281" s="2"/>
    </row>
    <row r="282" ht="12.75">
      <c r="B282" s="2"/>
    </row>
    <row r="283" ht="12.75">
      <c r="B283" s="2"/>
    </row>
    <row r="284" ht="12.75">
      <c r="B284" s="2"/>
    </row>
    <row r="285" ht="12.75">
      <c r="B285" s="2"/>
    </row>
    <row r="286" ht="12.75">
      <c r="B286" s="2"/>
    </row>
    <row r="287" ht="12.75">
      <c r="B287" s="2"/>
    </row>
    <row r="288" ht="12.75">
      <c r="B288" s="2"/>
    </row>
    <row r="289" ht="12.75">
      <c r="B289" s="2"/>
    </row>
    <row r="290" ht="12.75">
      <c r="B290" s="2"/>
    </row>
    <row r="291" ht="12.75">
      <c r="B291" s="2"/>
    </row>
    <row r="292" ht="12.75">
      <c r="B292" s="2"/>
    </row>
    <row r="293" ht="12.75">
      <c r="B293" s="2"/>
    </row>
    <row r="294" ht="12.75">
      <c r="B294" s="2"/>
    </row>
    <row r="295" ht="12.75">
      <c r="B295" s="2"/>
    </row>
    <row r="296" ht="12.75">
      <c r="B296" s="2"/>
    </row>
    <row r="297" ht="12.75">
      <c r="B297" s="2"/>
    </row>
    <row r="298" ht="12.75">
      <c r="B298" s="2"/>
    </row>
    <row r="299" ht="12.75">
      <c r="B299" s="2"/>
    </row>
    <row r="300" ht="12.75">
      <c r="B300" s="2"/>
    </row>
    <row r="301" ht="12.75">
      <c r="B301" s="2"/>
    </row>
    <row r="302" ht="12.75">
      <c r="B302" s="2"/>
    </row>
    <row r="303" ht="12.75">
      <c r="B303" s="2"/>
    </row>
    <row r="304" ht="12.75">
      <c r="B304" s="2"/>
    </row>
    <row r="305" ht="12.75">
      <c r="B305" s="2"/>
    </row>
    <row r="306" ht="12.75">
      <c r="B306" s="2"/>
    </row>
    <row r="307" ht="12.75">
      <c r="B307" s="2"/>
    </row>
    <row r="308" ht="12.75">
      <c r="B308" s="2"/>
    </row>
    <row r="309" ht="12.75">
      <c r="B309" s="2"/>
    </row>
    <row r="310" ht="12.75">
      <c r="B310" s="2"/>
    </row>
    <row r="311" ht="12.75">
      <c r="B311" s="2"/>
    </row>
    <row r="312" ht="12.75">
      <c r="B312" s="2"/>
    </row>
    <row r="313" ht="12.75">
      <c r="B313" s="2"/>
    </row>
    <row r="314" ht="12.75">
      <c r="B314" s="2"/>
    </row>
    <row r="315" ht="12.75">
      <c r="B315" s="2"/>
    </row>
    <row r="316" ht="12.75">
      <c r="B316" s="2"/>
    </row>
    <row r="317" ht="12.75">
      <c r="B317" s="2"/>
    </row>
    <row r="318" ht="12.75">
      <c r="B318" s="2"/>
    </row>
    <row r="319" ht="12.75">
      <c r="B319" s="2"/>
    </row>
    <row r="320" ht="12.75">
      <c r="B320" s="2"/>
    </row>
    <row r="321" ht="12.75">
      <c r="B321" s="2"/>
    </row>
    <row r="322" ht="12.75">
      <c r="B322" s="2"/>
    </row>
    <row r="323" ht="12.75">
      <c r="B323" s="2"/>
    </row>
    <row r="324" ht="12.75">
      <c r="B324" s="2"/>
    </row>
    <row r="325" ht="12.75">
      <c r="B325" s="2"/>
    </row>
    <row r="326" ht="12.75">
      <c r="B326" s="2"/>
    </row>
    <row r="327" ht="12.75">
      <c r="B327" s="2"/>
    </row>
    <row r="328" ht="12.75">
      <c r="B328" s="2"/>
    </row>
    <row r="329" ht="12.75">
      <c r="B329" s="2"/>
    </row>
    <row r="330" ht="12.75">
      <c r="B330" s="2"/>
    </row>
    <row r="331" ht="12.75">
      <c r="B331" s="2"/>
    </row>
    <row r="332" ht="12.75">
      <c r="B332" s="2"/>
    </row>
    <row r="333" ht="12.75">
      <c r="B333" s="2"/>
    </row>
    <row r="334" ht="12.75">
      <c r="B334" s="2"/>
    </row>
    <row r="335" ht="12.75">
      <c r="B335" s="2"/>
    </row>
    <row r="336" ht="12.75">
      <c r="B336" s="2"/>
    </row>
    <row r="337" ht="12.75">
      <c r="B337" s="2"/>
    </row>
    <row r="338" ht="12.75">
      <c r="B338" s="2"/>
    </row>
    <row r="339" ht="12.75">
      <c r="B339" s="2"/>
    </row>
    <row r="340" ht="12.75">
      <c r="B340" s="2"/>
    </row>
    <row r="341" ht="12.75">
      <c r="B341" s="2"/>
    </row>
    <row r="342" ht="12.75">
      <c r="B342" s="2"/>
    </row>
    <row r="343" ht="12.75">
      <c r="B343" s="2"/>
    </row>
    <row r="344" ht="12.75">
      <c r="B344" s="2"/>
    </row>
    <row r="345" ht="12.75">
      <c r="B345" s="2"/>
    </row>
    <row r="346" ht="12.75">
      <c r="B346" s="2"/>
    </row>
    <row r="347" ht="12.75">
      <c r="B347" s="2"/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12.75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  <row r="359" ht="12.75">
      <c r="B359" s="2"/>
    </row>
    <row r="360" ht="12.75">
      <c r="B360" s="2"/>
    </row>
    <row r="361" ht="12.75">
      <c r="B361" s="2"/>
    </row>
    <row r="362" ht="12.75">
      <c r="B362" s="2"/>
    </row>
    <row r="363" ht="12.75">
      <c r="B363" s="2"/>
    </row>
    <row r="364" ht="12.75">
      <c r="B364" s="2"/>
    </row>
    <row r="365" ht="12.75">
      <c r="B365" s="2"/>
    </row>
    <row r="366" ht="12.75">
      <c r="B366" s="2"/>
    </row>
    <row r="367" ht="12.75">
      <c r="B367" s="2"/>
    </row>
    <row r="368" ht="12.75">
      <c r="B368" s="2"/>
    </row>
    <row r="369" ht="12.75">
      <c r="B369" s="2"/>
    </row>
    <row r="370" ht="12.75">
      <c r="B370" s="2"/>
    </row>
    <row r="371" ht="12.75">
      <c r="B371" s="2"/>
    </row>
    <row r="372" ht="12.75">
      <c r="B372" s="2"/>
    </row>
    <row r="373" ht="12.75">
      <c r="B373" s="2"/>
    </row>
    <row r="374" ht="12.75">
      <c r="B374" s="2"/>
    </row>
    <row r="375" ht="12.75">
      <c r="B375" s="2"/>
    </row>
    <row r="376" ht="12.75">
      <c r="B376" s="2"/>
    </row>
    <row r="377" ht="12.75">
      <c r="B377" s="2"/>
    </row>
    <row r="378" ht="12.75">
      <c r="B378" s="2"/>
    </row>
    <row r="379" ht="12.75">
      <c r="B379" s="2"/>
    </row>
    <row r="380" ht="12.75">
      <c r="B380" s="2"/>
    </row>
    <row r="381" ht="12.75">
      <c r="B381" s="2"/>
    </row>
    <row r="382" ht="12.75">
      <c r="B382" s="2"/>
    </row>
    <row r="383" ht="12.75">
      <c r="B383" s="2"/>
    </row>
    <row r="384" ht="12.75">
      <c r="B384" s="2"/>
    </row>
    <row r="385" ht="12.75">
      <c r="B385" s="2"/>
    </row>
    <row r="386" ht="12.75">
      <c r="B386" s="2"/>
    </row>
    <row r="387" ht="12.75">
      <c r="B387" s="2"/>
    </row>
    <row r="388" ht="12.75">
      <c r="B388" s="2"/>
    </row>
    <row r="389" ht="12.75">
      <c r="B389" s="2"/>
    </row>
    <row r="390" ht="12.75">
      <c r="B390" s="2"/>
    </row>
    <row r="391" ht="12.75">
      <c r="B391" s="2"/>
    </row>
    <row r="392" ht="12.75">
      <c r="B392" s="2"/>
    </row>
    <row r="393" ht="12.75">
      <c r="B393" s="2"/>
    </row>
    <row r="394" ht="12.75">
      <c r="B394" s="2"/>
    </row>
    <row r="395" ht="12.75">
      <c r="B395" s="2"/>
    </row>
    <row r="396" ht="12.75">
      <c r="B396" s="2"/>
    </row>
    <row r="397" ht="12.75">
      <c r="B397" s="2"/>
    </row>
    <row r="398" ht="12.75">
      <c r="B398" s="2"/>
    </row>
    <row r="399" ht="12.75">
      <c r="B399" s="2"/>
    </row>
    <row r="400" ht="12.75">
      <c r="B400" s="2"/>
    </row>
    <row r="401" ht="12.75">
      <c r="B401" s="2"/>
    </row>
    <row r="402" ht="12.75">
      <c r="B402" s="2"/>
    </row>
    <row r="403" ht="12.75">
      <c r="B403" s="2"/>
    </row>
    <row r="404" ht="12.75">
      <c r="B404" s="2"/>
    </row>
    <row r="405" ht="12.75">
      <c r="B405" s="2"/>
    </row>
    <row r="406" ht="12.75">
      <c r="B406" s="2"/>
    </row>
    <row r="407" ht="12.75">
      <c r="B407" s="2"/>
    </row>
    <row r="408" ht="12.75">
      <c r="B408" s="2"/>
    </row>
    <row r="409" ht="12.75">
      <c r="B409" s="2"/>
    </row>
    <row r="410" ht="12.75">
      <c r="B410" s="2"/>
    </row>
    <row r="411" ht="12.75">
      <c r="B411" s="2"/>
    </row>
    <row r="412" ht="12.75">
      <c r="B412" s="2"/>
    </row>
    <row r="413" ht="12.75">
      <c r="B413" s="2"/>
    </row>
    <row r="414" ht="12.75">
      <c r="B414" s="2"/>
    </row>
    <row r="415" ht="12.75">
      <c r="B415" s="2"/>
    </row>
    <row r="416" ht="12.75">
      <c r="B416" s="2"/>
    </row>
    <row r="417" ht="12.75">
      <c r="B417" s="2"/>
    </row>
    <row r="418" ht="12.75">
      <c r="B418" s="2"/>
    </row>
    <row r="419" ht="12.75">
      <c r="B419" s="2"/>
    </row>
    <row r="420" ht="12.75">
      <c r="B420" s="2"/>
    </row>
    <row r="421" ht="12.75">
      <c r="B421" s="2"/>
    </row>
    <row r="422" ht="12.75">
      <c r="B422" s="2"/>
    </row>
    <row r="423" ht="12.75">
      <c r="B423" s="2"/>
    </row>
    <row r="424" ht="12.75">
      <c r="B424" s="2"/>
    </row>
    <row r="425" ht="12.75">
      <c r="B425" s="2"/>
    </row>
    <row r="426" ht="12.75">
      <c r="B426" s="2"/>
    </row>
    <row r="427" ht="12.75">
      <c r="B427" s="2"/>
    </row>
    <row r="428" ht="12.75">
      <c r="B428" s="2"/>
    </row>
    <row r="429" ht="12.75">
      <c r="B429" s="2"/>
    </row>
    <row r="430" ht="12.75">
      <c r="B430" s="2"/>
    </row>
    <row r="431" ht="12.75">
      <c r="B431" s="2"/>
    </row>
    <row r="432" ht="12.75">
      <c r="B432" s="2"/>
    </row>
    <row r="433" ht="12.75">
      <c r="B433" s="2"/>
    </row>
    <row r="434" ht="12.75">
      <c r="B434" s="2"/>
    </row>
    <row r="435" ht="12.75">
      <c r="B435" s="2"/>
    </row>
    <row r="436" ht="12.75">
      <c r="B436" s="2"/>
    </row>
    <row r="437" ht="12.75">
      <c r="B437" s="2"/>
    </row>
    <row r="438" ht="12.75">
      <c r="B438" s="2"/>
    </row>
    <row r="439" ht="12.75">
      <c r="B439" s="2"/>
    </row>
    <row r="440" ht="12.75">
      <c r="B440" s="2"/>
    </row>
    <row r="441" ht="12.75">
      <c r="B441" s="2"/>
    </row>
    <row r="442" ht="12.75">
      <c r="B442" s="2"/>
    </row>
    <row r="443" ht="12.75">
      <c r="B443" s="2"/>
    </row>
    <row r="444" ht="12.75">
      <c r="B444" s="2"/>
    </row>
    <row r="445" ht="12.75">
      <c r="B445" s="2"/>
    </row>
    <row r="446" ht="12.75">
      <c r="B446" s="2"/>
    </row>
    <row r="447" ht="12.75">
      <c r="B447" s="2"/>
    </row>
    <row r="448" ht="12.75">
      <c r="B448" s="2"/>
    </row>
    <row r="449" ht="12.75">
      <c r="B449" s="2"/>
    </row>
    <row r="450" ht="12.75">
      <c r="B450" s="2"/>
    </row>
    <row r="451" ht="12.75">
      <c r="B451" s="2"/>
    </row>
    <row r="452" ht="12.75">
      <c r="B452" s="2"/>
    </row>
    <row r="453" ht="12.75">
      <c r="B453" s="2"/>
    </row>
    <row r="454" ht="12.75">
      <c r="B454" s="2"/>
    </row>
    <row r="455" ht="12.75">
      <c r="B455" s="2"/>
    </row>
    <row r="456" ht="12.75">
      <c r="B456" s="2"/>
    </row>
    <row r="457" ht="12.75">
      <c r="B457" s="2"/>
    </row>
    <row r="458" ht="12.75">
      <c r="B458" s="2"/>
    </row>
    <row r="459" ht="12.75">
      <c r="B459" s="2"/>
    </row>
    <row r="460" ht="12.75">
      <c r="B460" s="2"/>
    </row>
    <row r="461" ht="12.75">
      <c r="B461" s="2"/>
    </row>
    <row r="462" ht="12.75">
      <c r="B462" s="2"/>
    </row>
    <row r="463" ht="12.75">
      <c r="B463" s="2"/>
    </row>
    <row r="464" ht="12.75">
      <c r="B464" s="2"/>
    </row>
    <row r="465" ht="12.75">
      <c r="B465" s="2"/>
    </row>
    <row r="466" ht="12.75">
      <c r="B466" s="2"/>
    </row>
    <row r="467" ht="12.75">
      <c r="B467" s="2"/>
    </row>
    <row r="468" ht="12.75">
      <c r="B468" s="2"/>
    </row>
    <row r="469" ht="12.75">
      <c r="B469" s="2"/>
    </row>
    <row r="470" ht="12.75">
      <c r="B470" s="2"/>
    </row>
    <row r="471" ht="12.75">
      <c r="B471" s="2"/>
    </row>
    <row r="472" ht="12.75">
      <c r="B472" s="2"/>
    </row>
    <row r="473" ht="12.75">
      <c r="B473" s="2"/>
    </row>
    <row r="474" ht="12.75">
      <c r="B474" s="2"/>
    </row>
    <row r="475" ht="12.75">
      <c r="B475" s="2"/>
    </row>
    <row r="476" ht="12.75">
      <c r="B476" s="2"/>
    </row>
    <row r="477" ht="12.75">
      <c r="B477" s="2"/>
    </row>
    <row r="478" ht="12.75">
      <c r="B478" s="2"/>
    </row>
    <row r="479" ht="12.75">
      <c r="B479" s="2"/>
    </row>
    <row r="480" ht="12.75">
      <c r="B480" s="2"/>
    </row>
    <row r="481" ht="12.75">
      <c r="B481" s="2"/>
    </row>
    <row r="482" ht="12.75">
      <c r="B482" s="2"/>
    </row>
    <row r="483" ht="12.75">
      <c r="B483" s="2"/>
    </row>
    <row r="484" ht="12.75">
      <c r="B484" s="2"/>
    </row>
    <row r="485" ht="12.75">
      <c r="B485" s="2"/>
    </row>
    <row r="486" ht="12.75">
      <c r="B486" s="2"/>
    </row>
    <row r="487" ht="12.75">
      <c r="B487" s="2"/>
    </row>
    <row r="488" ht="12.75">
      <c r="B488" s="2"/>
    </row>
    <row r="489" ht="12.75">
      <c r="B489" s="2"/>
    </row>
    <row r="490" ht="12.75">
      <c r="B490" s="2"/>
    </row>
    <row r="491" ht="12.75">
      <c r="B491" s="2"/>
    </row>
    <row r="492" ht="12.75">
      <c r="B492" s="2"/>
    </row>
    <row r="493" ht="12.75">
      <c r="B493" s="2"/>
    </row>
    <row r="494" ht="12.75">
      <c r="B494" s="2"/>
    </row>
    <row r="495" ht="12.75">
      <c r="B495" s="2"/>
    </row>
    <row r="496" ht="12.75">
      <c r="B496" s="2"/>
    </row>
    <row r="497" ht="12.75">
      <c r="B497" s="2"/>
    </row>
    <row r="498" ht="12.75">
      <c r="B498" s="2"/>
    </row>
    <row r="499" ht="12.75">
      <c r="B499" s="2"/>
    </row>
    <row r="500" ht="12.75">
      <c r="B500" s="2"/>
    </row>
    <row r="501" ht="12.75">
      <c r="B501" s="2"/>
    </row>
    <row r="502" ht="12.75">
      <c r="B502" s="2"/>
    </row>
    <row r="503" ht="12.75">
      <c r="B503" s="2"/>
    </row>
    <row r="504" ht="12.75">
      <c r="B504" s="2"/>
    </row>
    <row r="505" ht="12.75">
      <c r="B505" s="2"/>
    </row>
    <row r="506" ht="12.75">
      <c r="B506" s="2"/>
    </row>
    <row r="507" ht="12.75">
      <c r="B507" s="2"/>
    </row>
    <row r="508" ht="12.75">
      <c r="B508" s="2"/>
    </row>
    <row r="509" ht="12.75">
      <c r="B509" s="2"/>
    </row>
    <row r="510" ht="12.75">
      <c r="B510" s="2"/>
    </row>
    <row r="511" ht="12.75">
      <c r="B511" s="2"/>
    </row>
    <row r="512" ht="12.75">
      <c r="B512" s="2"/>
    </row>
    <row r="513" ht="12.75">
      <c r="B513" s="2"/>
    </row>
    <row r="514" ht="12.75">
      <c r="B514" s="2"/>
    </row>
    <row r="515" ht="12.75">
      <c r="B515" s="2"/>
    </row>
    <row r="516" ht="12.75">
      <c r="B516" s="2"/>
    </row>
    <row r="517" ht="12.75">
      <c r="B517" s="2"/>
    </row>
    <row r="518" ht="12.75">
      <c r="B518" s="2"/>
    </row>
    <row r="519" ht="12.75">
      <c r="B519" s="2"/>
    </row>
    <row r="520" ht="12.75">
      <c r="B520" s="2"/>
    </row>
    <row r="521" ht="12.75">
      <c r="B521" s="2"/>
    </row>
    <row r="522" ht="12.75">
      <c r="B522" s="2"/>
    </row>
    <row r="523" ht="12.75">
      <c r="B523" s="2"/>
    </row>
    <row r="524" ht="12.75">
      <c r="B524" s="2"/>
    </row>
    <row r="525" ht="12.75">
      <c r="B525" s="2"/>
    </row>
    <row r="526" ht="12.75">
      <c r="B526" s="2"/>
    </row>
    <row r="527" ht="12.75">
      <c r="B527" s="2"/>
    </row>
    <row r="528" ht="12.75">
      <c r="B528" s="2"/>
    </row>
    <row r="529" ht="12.75">
      <c r="B529" s="2"/>
    </row>
    <row r="530" ht="12.75">
      <c r="B530" s="2"/>
    </row>
    <row r="531" ht="12.75">
      <c r="B531" s="2"/>
    </row>
    <row r="532" ht="12.75">
      <c r="B532" s="2"/>
    </row>
    <row r="533" ht="12.75">
      <c r="B533" s="2"/>
    </row>
    <row r="534" ht="12.75">
      <c r="B534" s="2"/>
    </row>
    <row r="535" ht="12.75">
      <c r="B535" s="2"/>
    </row>
    <row r="536" ht="12.75">
      <c r="B536" s="2"/>
    </row>
    <row r="537" ht="12.75">
      <c r="B537" s="2"/>
    </row>
    <row r="538" ht="12.75">
      <c r="B538" s="2"/>
    </row>
    <row r="539" ht="12.75">
      <c r="B539" s="2"/>
    </row>
    <row r="540" ht="12.75">
      <c r="B540" s="2"/>
    </row>
    <row r="541" ht="12.75">
      <c r="B541" s="2"/>
    </row>
    <row r="542" ht="12.75">
      <c r="B542" s="2"/>
    </row>
    <row r="543" ht="12.75">
      <c r="B543" s="2"/>
    </row>
    <row r="544" ht="12.75">
      <c r="B544" s="2"/>
    </row>
    <row r="545" ht="12.75">
      <c r="B545" s="2"/>
    </row>
    <row r="546" ht="12.75">
      <c r="B546" s="2"/>
    </row>
    <row r="547" ht="12.75">
      <c r="B547" s="2"/>
    </row>
    <row r="548" ht="12.75">
      <c r="B548" s="2"/>
    </row>
    <row r="549" ht="12.75">
      <c r="B549" s="2"/>
    </row>
    <row r="550" ht="12.75">
      <c r="B550" s="2"/>
    </row>
    <row r="551" ht="12.75">
      <c r="B551" s="2"/>
    </row>
    <row r="552" ht="12.75">
      <c r="B552" s="2"/>
    </row>
    <row r="553" ht="12.75">
      <c r="B553" s="2"/>
    </row>
    <row r="554" ht="12.75">
      <c r="B554" s="2"/>
    </row>
    <row r="555" ht="12.75">
      <c r="B555" s="2"/>
    </row>
    <row r="556" ht="12.75">
      <c r="B556" s="2"/>
    </row>
    <row r="557" ht="12.75">
      <c r="B557" s="2"/>
    </row>
    <row r="558" ht="12.75">
      <c r="B558" s="2"/>
    </row>
    <row r="559" ht="12.75">
      <c r="B559" s="2"/>
    </row>
    <row r="560" ht="12.75">
      <c r="B560" s="2"/>
    </row>
    <row r="561" ht="12.75">
      <c r="B561" s="2"/>
    </row>
    <row r="562" ht="12.75">
      <c r="B562" s="2"/>
    </row>
    <row r="563" ht="12.75">
      <c r="B563" s="2"/>
    </row>
    <row r="564" ht="12.75">
      <c r="B564" s="2"/>
    </row>
    <row r="565" ht="12.75">
      <c r="B565" s="2"/>
    </row>
    <row r="566" ht="12.75">
      <c r="B566" s="2"/>
    </row>
    <row r="567" ht="12.75">
      <c r="B567" s="2"/>
    </row>
    <row r="568" ht="12.75">
      <c r="B568" s="2"/>
    </row>
    <row r="569" ht="12.75">
      <c r="B569" s="2"/>
    </row>
    <row r="570" ht="12.75">
      <c r="B570" s="2"/>
    </row>
    <row r="571" ht="12.75">
      <c r="B571" s="2"/>
    </row>
    <row r="572" ht="12.75">
      <c r="B572" s="2"/>
    </row>
    <row r="573" ht="12.75">
      <c r="B573" s="2"/>
    </row>
    <row r="574" ht="12.75">
      <c r="B574" s="2"/>
    </row>
    <row r="575" ht="12.75">
      <c r="B575" s="2"/>
    </row>
    <row r="576" ht="12.75">
      <c r="B576" s="2"/>
    </row>
    <row r="577" ht="12.75">
      <c r="B577" s="2"/>
    </row>
    <row r="578" ht="12.75">
      <c r="B578" s="2"/>
    </row>
    <row r="579" ht="12.75">
      <c r="B579" s="2"/>
    </row>
    <row r="580" ht="12.75">
      <c r="B580" s="2"/>
    </row>
    <row r="581" ht="12.75">
      <c r="B581" s="2"/>
    </row>
    <row r="582" ht="12.75">
      <c r="B582" s="2"/>
    </row>
    <row r="583" ht="12.75">
      <c r="B583" s="2"/>
    </row>
    <row r="584" ht="12.75">
      <c r="B584" s="2"/>
    </row>
    <row r="585" ht="12.75">
      <c r="B585" s="2"/>
    </row>
    <row r="586" ht="12.75">
      <c r="B586" s="2"/>
    </row>
    <row r="587" ht="12.75">
      <c r="B587" s="2"/>
    </row>
    <row r="588" ht="12.75">
      <c r="B588" s="2"/>
    </row>
    <row r="589" ht="12.75">
      <c r="B589" s="2"/>
    </row>
    <row r="590" ht="12.75">
      <c r="B590" s="2"/>
    </row>
    <row r="591" ht="12.75">
      <c r="B591" s="2"/>
    </row>
    <row r="592" ht="12.75">
      <c r="B592" s="2"/>
    </row>
    <row r="593" ht="12.75">
      <c r="B593" s="2"/>
    </row>
    <row r="594" ht="12.75">
      <c r="B594" s="2"/>
    </row>
    <row r="595" ht="12.75">
      <c r="B595" s="2"/>
    </row>
    <row r="596" ht="12.75">
      <c r="B596" s="2"/>
    </row>
    <row r="597" ht="12.75">
      <c r="B597" s="2"/>
    </row>
    <row r="598" ht="12.75">
      <c r="B598" s="2"/>
    </row>
    <row r="599" ht="12.75">
      <c r="B599" s="2"/>
    </row>
    <row r="600" ht="12.75">
      <c r="B600" s="2"/>
    </row>
    <row r="601" ht="12.75">
      <c r="B601" s="2"/>
    </row>
    <row r="602" ht="12.75">
      <c r="B602" s="2"/>
    </row>
    <row r="603" ht="12.75">
      <c r="B603" s="2"/>
    </row>
    <row r="604" ht="12.75">
      <c r="B604" s="2"/>
    </row>
    <row r="605" ht="12.75">
      <c r="B605" s="2"/>
    </row>
    <row r="606" ht="12.75">
      <c r="B606" s="2"/>
    </row>
    <row r="607" ht="12.75">
      <c r="B607" s="2"/>
    </row>
    <row r="608" ht="12.75">
      <c r="B608" s="2"/>
    </row>
    <row r="609" ht="12.75">
      <c r="B609" s="2"/>
    </row>
    <row r="610" ht="12.75">
      <c r="B610" s="2"/>
    </row>
    <row r="611" ht="12.75">
      <c r="B611" s="2"/>
    </row>
    <row r="612" ht="12.75">
      <c r="B612" s="2"/>
    </row>
    <row r="613" ht="12.75">
      <c r="B613" s="2"/>
    </row>
    <row r="614" ht="12.75">
      <c r="B614" s="2"/>
    </row>
    <row r="615" ht="12.75">
      <c r="B615" s="2"/>
    </row>
    <row r="616" ht="12.75">
      <c r="B616" s="2"/>
    </row>
    <row r="617" ht="12.75">
      <c r="B617" s="2"/>
    </row>
    <row r="618" ht="12.75">
      <c r="B618" s="2"/>
    </row>
    <row r="619" ht="12.75">
      <c r="B619" s="2"/>
    </row>
    <row r="620" ht="12.75">
      <c r="B620" s="2"/>
    </row>
    <row r="621" ht="12.75">
      <c r="B621" s="2"/>
    </row>
    <row r="622" ht="12.75">
      <c r="B622" s="2"/>
    </row>
    <row r="623" ht="12.75">
      <c r="B623" s="2"/>
    </row>
    <row r="624" ht="12.75">
      <c r="B624" s="2"/>
    </row>
    <row r="625" ht="12.75">
      <c r="B625" s="2"/>
    </row>
    <row r="626" ht="12.75">
      <c r="B626" s="2"/>
    </row>
    <row r="627" ht="12.75">
      <c r="B627" s="2"/>
    </row>
    <row r="628" ht="12.75">
      <c r="B628" s="2"/>
    </row>
    <row r="629" ht="12.75">
      <c r="B629" s="2"/>
    </row>
    <row r="630" ht="12.75">
      <c r="B630" s="2"/>
    </row>
    <row r="631" ht="12.75">
      <c r="B631" s="2"/>
    </row>
    <row r="632" ht="12.75">
      <c r="B632" s="2"/>
    </row>
    <row r="633" ht="12.75">
      <c r="B633" s="2"/>
    </row>
    <row r="634" ht="12.75">
      <c r="B634" s="2"/>
    </row>
    <row r="635" ht="12.75">
      <c r="B635" s="2"/>
    </row>
    <row r="636" ht="12.75">
      <c r="B636" s="2"/>
    </row>
    <row r="637" ht="12.75">
      <c r="B637" s="2"/>
    </row>
    <row r="638" ht="12.75">
      <c r="B638" s="2"/>
    </row>
    <row r="639" ht="12.75">
      <c r="B639" s="2"/>
    </row>
    <row r="640" ht="12.75">
      <c r="B640" s="2"/>
    </row>
    <row r="641" ht="12.75">
      <c r="B641" s="2"/>
    </row>
    <row r="642" ht="12.75">
      <c r="B642" s="2"/>
    </row>
    <row r="643" ht="12.75">
      <c r="B643" s="2"/>
    </row>
    <row r="644" ht="12.75">
      <c r="B644" s="2"/>
    </row>
    <row r="645" ht="12.75">
      <c r="B645" s="2"/>
    </row>
    <row r="646" ht="12.75">
      <c r="B646" s="2"/>
    </row>
    <row r="647" ht="12.75">
      <c r="B647" s="2"/>
    </row>
    <row r="648" ht="12.75">
      <c r="B648" s="2"/>
    </row>
    <row r="649" ht="12.75">
      <c r="B649" s="2"/>
    </row>
    <row r="650" ht="12.75">
      <c r="B650" s="2"/>
    </row>
    <row r="651" ht="12.75">
      <c r="B651" s="2"/>
    </row>
    <row r="652" ht="12.75">
      <c r="B652" s="2"/>
    </row>
    <row r="653" ht="12.75">
      <c r="B653" s="2"/>
    </row>
    <row r="654" ht="12.75">
      <c r="B654" s="2"/>
    </row>
    <row r="655" ht="12.75">
      <c r="B655" s="2"/>
    </row>
    <row r="656" ht="12.75">
      <c r="B656" s="2"/>
    </row>
    <row r="657" ht="12.75">
      <c r="B657" s="2"/>
    </row>
    <row r="658" ht="12.75">
      <c r="B658" s="2"/>
    </row>
    <row r="659" ht="12.75">
      <c r="B659" s="2"/>
    </row>
    <row r="660" ht="12.75">
      <c r="B660" s="2"/>
    </row>
    <row r="661" ht="12.75">
      <c r="B661" s="2"/>
    </row>
    <row r="662" ht="12.75">
      <c r="B662" s="2"/>
    </row>
    <row r="663" ht="12.75">
      <c r="B663" s="2"/>
    </row>
    <row r="664" ht="12.75">
      <c r="B664" s="2"/>
    </row>
    <row r="665" ht="12.75">
      <c r="B665" s="2"/>
    </row>
    <row r="666" ht="12.75">
      <c r="B666" s="2"/>
    </row>
    <row r="667" ht="12.75">
      <c r="B667" s="2"/>
    </row>
    <row r="668" ht="12.75">
      <c r="B668" s="2"/>
    </row>
    <row r="669" ht="12.75">
      <c r="B669" s="2"/>
    </row>
    <row r="670" ht="12.75">
      <c r="B670" s="2"/>
    </row>
    <row r="671" ht="12.75">
      <c r="B671" s="2"/>
    </row>
    <row r="672" ht="12.75">
      <c r="B672" s="2"/>
    </row>
    <row r="673" ht="12.75">
      <c r="B673" s="2"/>
    </row>
    <row r="674" ht="12.75">
      <c r="B674" s="2"/>
    </row>
    <row r="675" ht="12.75">
      <c r="B675" s="2"/>
    </row>
    <row r="676" ht="12.75">
      <c r="B676" s="2"/>
    </row>
    <row r="677" ht="12.75">
      <c r="B677" s="2"/>
    </row>
    <row r="678" ht="12.75">
      <c r="B678" s="2"/>
    </row>
    <row r="679" ht="12.75">
      <c r="B679" s="2"/>
    </row>
    <row r="680" ht="12.75">
      <c r="B680" s="2"/>
    </row>
    <row r="681" ht="12.75">
      <c r="B681" s="2"/>
    </row>
    <row r="682" ht="12.75">
      <c r="B682" s="2"/>
    </row>
    <row r="683" ht="12.75">
      <c r="B683" s="2"/>
    </row>
    <row r="684" ht="12.75">
      <c r="B684" s="2"/>
    </row>
    <row r="685" ht="12.75">
      <c r="B685" s="2"/>
    </row>
    <row r="686" ht="12.75">
      <c r="B686" s="2"/>
    </row>
    <row r="687" ht="12.75">
      <c r="B687" s="2"/>
    </row>
    <row r="688" ht="12.75">
      <c r="B688" s="2"/>
    </row>
    <row r="689" ht="12.75">
      <c r="B689" s="2"/>
    </row>
    <row r="690" ht="12.75">
      <c r="B690" s="2"/>
    </row>
    <row r="691" ht="12.75">
      <c r="B691" s="2"/>
    </row>
    <row r="692" ht="12.75">
      <c r="B692" s="2"/>
    </row>
    <row r="693" ht="12.75">
      <c r="B693" s="2"/>
    </row>
    <row r="694" ht="12.75">
      <c r="B694" s="2"/>
    </row>
    <row r="695" ht="12.75">
      <c r="B695" s="2"/>
    </row>
    <row r="696" ht="12.75">
      <c r="B696" s="2"/>
    </row>
    <row r="697" ht="12.75">
      <c r="B697" s="2"/>
    </row>
    <row r="698" ht="12.75">
      <c r="B698" s="2"/>
    </row>
    <row r="699" ht="12.75">
      <c r="B699" s="2"/>
    </row>
    <row r="700" ht="12.75">
      <c r="B700" s="2"/>
    </row>
    <row r="701" ht="12.75">
      <c r="B701" s="2"/>
    </row>
    <row r="702" ht="12.75">
      <c r="B702" s="2"/>
    </row>
    <row r="703" ht="12.75">
      <c r="B703" s="2"/>
    </row>
    <row r="704" ht="12.75">
      <c r="B704" s="2"/>
    </row>
    <row r="705" ht="12.75">
      <c r="B705" s="2"/>
    </row>
    <row r="706" ht="12.75">
      <c r="B706" s="2"/>
    </row>
    <row r="707" ht="12.75">
      <c r="B707" s="2"/>
    </row>
    <row r="708" ht="12.75">
      <c r="B708" s="2"/>
    </row>
    <row r="709" ht="12.75">
      <c r="B709" s="2"/>
    </row>
    <row r="710" ht="12.75">
      <c r="B710" s="2"/>
    </row>
    <row r="711" ht="12.75">
      <c r="B711" s="2"/>
    </row>
    <row r="712" ht="12.75">
      <c r="B712" s="2"/>
    </row>
    <row r="713" ht="12.75">
      <c r="B713" s="2"/>
    </row>
    <row r="714" ht="12.75">
      <c r="B714" s="2"/>
    </row>
    <row r="715" ht="12.75">
      <c r="B715" s="2"/>
    </row>
    <row r="716" ht="12.75">
      <c r="B716" s="2"/>
    </row>
    <row r="717" ht="12.75">
      <c r="B717" s="2"/>
    </row>
    <row r="718" ht="12.75">
      <c r="B718" s="2"/>
    </row>
    <row r="719" ht="12.75">
      <c r="B719" s="2"/>
    </row>
    <row r="720" ht="12.75">
      <c r="B720" s="2"/>
    </row>
    <row r="721" ht="12.75">
      <c r="B721" s="2"/>
    </row>
    <row r="722" ht="12.75">
      <c r="B722" s="2"/>
    </row>
    <row r="723" ht="12.75">
      <c r="B723" s="2"/>
    </row>
    <row r="724" ht="12.75">
      <c r="B724" s="2"/>
    </row>
    <row r="725" ht="12.75">
      <c r="B725" s="2"/>
    </row>
    <row r="726" ht="12.75">
      <c r="B726" s="2"/>
    </row>
    <row r="727" ht="12.75">
      <c r="B727" s="2"/>
    </row>
    <row r="728" ht="12.75">
      <c r="B728" s="2"/>
    </row>
    <row r="729" ht="12.75">
      <c r="B729" s="2"/>
    </row>
    <row r="730" ht="12.75">
      <c r="B730" s="2"/>
    </row>
    <row r="731" ht="12.75">
      <c r="B731" s="2"/>
    </row>
    <row r="732" ht="12.75">
      <c r="B732" s="2"/>
    </row>
    <row r="733" ht="12.75">
      <c r="B733" s="2"/>
    </row>
    <row r="734" ht="12.75">
      <c r="B734" s="2"/>
    </row>
    <row r="735" ht="12.75">
      <c r="B735" s="2"/>
    </row>
    <row r="736" ht="12.75">
      <c r="B736" s="2"/>
    </row>
    <row r="737" ht="12.75">
      <c r="B737" s="2"/>
    </row>
    <row r="738" ht="12.75">
      <c r="B738" s="2"/>
    </row>
    <row r="739" ht="12.75">
      <c r="B739" s="2"/>
    </row>
    <row r="740" ht="12.75">
      <c r="B740" s="2"/>
    </row>
    <row r="741" ht="12.75">
      <c r="B741" s="2"/>
    </row>
    <row r="742" ht="12.75">
      <c r="B742" s="2"/>
    </row>
    <row r="743" ht="12.75">
      <c r="B743" s="2"/>
    </row>
    <row r="744" ht="12.75">
      <c r="B744" s="2"/>
    </row>
    <row r="745" ht="12.75">
      <c r="B745" s="2"/>
    </row>
    <row r="746" ht="12.75">
      <c r="B746" s="2"/>
    </row>
    <row r="747" ht="12.75">
      <c r="B747" s="2"/>
    </row>
    <row r="748" ht="12.75">
      <c r="B748" s="2"/>
    </row>
    <row r="749" ht="12.75">
      <c r="B749" s="2"/>
    </row>
    <row r="750" ht="12.75">
      <c r="B750" s="2"/>
    </row>
    <row r="751" ht="12.75">
      <c r="B751" s="2"/>
    </row>
    <row r="752" ht="12.75">
      <c r="B752" s="2"/>
    </row>
    <row r="753" ht="12.75">
      <c r="B753" s="2"/>
    </row>
    <row r="754" ht="12.75">
      <c r="B754" s="2"/>
    </row>
    <row r="755" ht="12.75">
      <c r="B755" s="2"/>
    </row>
    <row r="756" ht="12.75">
      <c r="B756" s="2"/>
    </row>
    <row r="757" ht="12.75">
      <c r="B757" s="2"/>
    </row>
    <row r="758" ht="12.75">
      <c r="B758" s="2"/>
    </row>
    <row r="759" ht="12.75">
      <c r="B759" s="2"/>
    </row>
    <row r="760" ht="12.75">
      <c r="B760" s="2"/>
    </row>
    <row r="761" ht="12.75">
      <c r="B761" s="2"/>
    </row>
    <row r="762" ht="12.75">
      <c r="B762" s="2"/>
    </row>
    <row r="763" ht="12.75">
      <c r="B763" s="2"/>
    </row>
    <row r="764" ht="12.75">
      <c r="B764" s="2"/>
    </row>
    <row r="765" ht="12.75">
      <c r="B765" s="2"/>
    </row>
    <row r="766" ht="12.75">
      <c r="B766" s="2"/>
    </row>
    <row r="767" ht="12.75">
      <c r="B767" s="2"/>
    </row>
    <row r="768" ht="12.75">
      <c r="B768" s="2"/>
    </row>
    <row r="769" ht="12.75">
      <c r="B769" s="2"/>
    </row>
    <row r="770" ht="12.75">
      <c r="B770" s="2"/>
    </row>
    <row r="771" ht="12.75">
      <c r="B771" s="2"/>
    </row>
    <row r="772" ht="12.75">
      <c r="B772" s="2"/>
    </row>
    <row r="773" ht="12.75">
      <c r="B773" s="2"/>
    </row>
    <row r="774" ht="12.75">
      <c r="B774" s="2"/>
    </row>
    <row r="775" ht="12.75">
      <c r="B775" s="2"/>
    </row>
    <row r="776" ht="12.75">
      <c r="B776" s="2"/>
    </row>
    <row r="777" ht="12.75">
      <c r="B777" s="2"/>
    </row>
    <row r="778" ht="12.75">
      <c r="B778" s="2"/>
    </row>
    <row r="779" ht="12.75">
      <c r="B779" s="2"/>
    </row>
    <row r="780" ht="12.75">
      <c r="B780" s="2"/>
    </row>
    <row r="781" ht="12.75">
      <c r="B781" s="2"/>
    </row>
    <row r="782" ht="12.75">
      <c r="B782" s="2"/>
    </row>
    <row r="783" ht="12.75">
      <c r="B783" s="2"/>
    </row>
    <row r="784" ht="12.75">
      <c r="B784" s="2"/>
    </row>
    <row r="785" ht="12.75">
      <c r="B785" s="2"/>
    </row>
    <row r="786" ht="12.75">
      <c r="B786" s="2"/>
    </row>
    <row r="787" ht="12.75">
      <c r="B787" s="2"/>
    </row>
    <row r="788" ht="12.75">
      <c r="B788" s="2"/>
    </row>
    <row r="789" ht="12.75">
      <c r="B789" s="2"/>
    </row>
    <row r="790" ht="12.75">
      <c r="B790" s="2"/>
    </row>
    <row r="791" ht="12.75">
      <c r="B791" s="2"/>
    </row>
    <row r="792" ht="12.75">
      <c r="B792" s="2"/>
    </row>
    <row r="793" ht="12.75">
      <c r="B793" s="2"/>
    </row>
    <row r="794" ht="12.75">
      <c r="B794" s="2"/>
    </row>
    <row r="795" ht="12.75">
      <c r="B795" s="2"/>
    </row>
    <row r="796" ht="12.75">
      <c r="B796" s="2"/>
    </row>
    <row r="797" ht="12.75">
      <c r="B797" s="2"/>
    </row>
    <row r="798" ht="12.75">
      <c r="B798" s="2"/>
    </row>
    <row r="799" ht="12.75">
      <c r="B799" s="2"/>
    </row>
    <row r="800" ht="12.75">
      <c r="B800" s="2"/>
    </row>
    <row r="801" ht="12.75">
      <c r="B801" s="2"/>
    </row>
    <row r="802" ht="12.75">
      <c r="B802" s="2"/>
    </row>
    <row r="803" ht="12.75">
      <c r="B803" s="2"/>
    </row>
    <row r="804" ht="12.75">
      <c r="B804" s="2"/>
    </row>
    <row r="805" ht="12.75">
      <c r="B805" s="2"/>
    </row>
    <row r="806" ht="12.75">
      <c r="B806" s="2"/>
    </row>
    <row r="807" ht="12.75">
      <c r="B807" s="2"/>
    </row>
    <row r="808" ht="12.75">
      <c r="B808" s="2"/>
    </row>
    <row r="809" ht="12.75">
      <c r="B809" s="2"/>
    </row>
    <row r="810" ht="12.75">
      <c r="B810" s="2"/>
    </row>
    <row r="811" ht="12.75">
      <c r="B811" s="2"/>
    </row>
    <row r="812" ht="12.75">
      <c r="B812" s="2"/>
    </row>
    <row r="813" ht="12.75">
      <c r="B813" s="2"/>
    </row>
    <row r="814" ht="12.75">
      <c r="B814" s="2"/>
    </row>
    <row r="815" ht="12.75">
      <c r="B815" s="2"/>
    </row>
    <row r="816" ht="12.75">
      <c r="B816" s="2"/>
    </row>
    <row r="817" ht="12.75">
      <c r="B817" s="2"/>
    </row>
    <row r="818" ht="12.75">
      <c r="B818" s="2"/>
    </row>
    <row r="819" ht="12.75">
      <c r="B819" s="2"/>
    </row>
    <row r="820" ht="12.75">
      <c r="B820" s="2"/>
    </row>
    <row r="821" ht="12.75">
      <c r="B821" s="2"/>
    </row>
    <row r="822" ht="12.75">
      <c r="B822" s="2"/>
    </row>
    <row r="823" ht="12.75">
      <c r="B823" s="2"/>
    </row>
    <row r="824" ht="12.75">
      <c r="B824" s="2"/>
    </row>
    <row r="825" ht="12.75">
      <c r="B825" s="2"/>
    </row>
    <row r="826" ht="12.75">
      <c r="B826" s="2"/>
    </row>
    <row r="827" ht="12.75">
      <c r="B827" s="2"/>
    </row>
    <row r="828" ht="12.75">
      <c r="B828" s="2"/>
    </row>
    <row r="829" ht="12.75">
      <c r="B829" s="2"/>
    </row>
    <row r="830" ht="12.75">
      <c r="B830" s="2"/>
    </row>
    <row r="831" ht="12.75">
      <c r="B831" s="2"/>
    </row>
    <row r="832" ht="12.75">
      <c r="B832" s="2"/>
    </row>
    <row r="833" ht="12.75">
      <c r="B833" s="2"/>
    </row>
    <row r="834" ht="12.75">
      <c r="B834" s="2"/>
    </row>
    <row r="835" ht="12.75">
      <c r="B835" s="2"/>
    </row>
    <row r="836" ht="12.75">
      <c r="B836" s="2"/>
    </row>
    <row r="837" ht="12.75">
      <c r="B837" s="2"/>
    </row>
    <row r="838" ht="12.75">
      <c r="B838" s="2"/>
    </row>
    <row r="839" ht="12.75">
      <c r="B839" s="2"/>
    </row>
    <row r="840" ht="12.75">
      <c r="B840" s="2"/>
    </row>
    <row r="841" ht="12.75">
      <c r="B841" s="2"/>
    </row>
    <row r="842" ht="12.75">
      <c r="B842" s="2"/>
    </row>
    <row r="843" ht="12.75">
      <c r="B843" s="2"/>
    </row>
    <row r="844" ht="12.75">
      <c r="B844" s="2"/>
    </row>
    <row r="845" ht="12.75">
      <c r="B845" s="2"/>
    </row>
    <row r="846" ht="12.75">
      <c r="B846" s="2"/>
    </row>
    <row r="847" ht="12.75">
      <c r="B847" s="2"/>
    </row>
    <row r="848" ht="12.75">
      <c r="B848" s="2"/>
    </row>
    <row r="849" ht="12.75">
      <c r="B849" s="2"/>
    </row>
    <row r="850" ht="12.75">
      <c r="B850" s="2"/>
    </row>
    <row r="851" ht="12.75">
      <c r="B851" s="2"/>
    </row>
    <row r="852" ht="12.75">
      <c r="B852" s="2"/>
    </row>
    <row r="853" ht="12.75">
      <c r="B853" s="2"/>
    </row>
    <row r="854" ht="12.75">
      <c r="B854" s="2"/>
    </row>
    <row r="855" ht="12.75">
      <c r="B855" s="2"/>
    </row>
    <row r="856" ht="12.75">
      <c r="B856" s="2"/>
    </row>
    <row r="857" ht="12.75">
      <c r="B857" s="2"/>
    </row>
    <row r="858" ht="12.75">
      <c r="B858" s="2"/>
    </row>
    <row r="859" ht="12.75">
      <c r="B859" s="2"/>
    </row>
    <row r="860" ht="12.75">
      <c r="B860" s="2"/>
    </row>
    <row r="861" ht="12.75">
      <c r="B861" s="2"/>
    </row>
    <row r="862" ht="12.75">
      <c r="B862" s="2"/>
    </row>
    <row r="863" ht="12.75">
      <c r="B863" s="2"/>
    </row>
    <row r="864" ht="12.75">
      <c r="B864" s="2"/>
    </row>
    <row r="865" ht="12.75">
      <c r="B865" s="2"/>
    </row>
    <row r="866" ht="12.75">
      <c r="B866" s="2"/>
    </row>
    <row r="867" ht="12.75">
      <c r="B867" s="2"/>
    </row>
    <row r="868" ht="12.75">
      <c r="B868" s="2"/>
    </row>
    <row r="869" ht="12.75">
      <c r="B869" s="2"/>
    </row>
    <row r="870" ht="12.75">
      <c r="B870" s="2"/>
    </row>
    <row r="871" ht="12.75">
      <c r="B871" s="2"/>
    </row>
    <row r="872" ht="12.75">
      <c r="B872" s="2"/>
    </row>
    <row r="873" ht="12.75">
      <c r="B873" s="2"/>
    </row>
    <row r="874" ht="12.75">
      <c r="B874" s="2"/>
    </row>
    <row r="875" ht="12.75">
      <c r="B875" s="2"/>
    </row>
    <row r="876" ht="12.75">
      <c r="B876" s="2"/>
    </row>
    <row r="877" ht="12.75">
      <c r="B877" s="2"/>
    </row>
    <row r="878" ht="12.75">
      <c r="B878" s="2"/>
    </row>
    <row r="879" ht="12.75">
      <c r="B879" s="2"/>
    </row>
    <row r="880" ht="12.75">
      <c r="B880" s="2"/>
    </row>
    <row r="881" ht="12.75">
      <c r="B881" s="2"/>
    </row>
    <row r="882" ht="12.75">
      <c r="B882" s="2"/>
    </row>
    <row r="883" ht="12.75">
      <c r="B883" s="2"/>
    </row>
    <row r="884" ht="12.75">
      <c r="B884" s="2"/>
    </row>
    <row r="885" ht="12.75">
      <c r="B885" s="2"/>
    </row>
    <row r="886" ht="12.75">
      <c r="B886" s="2"/>
    </row>
    <row r="887" ht="12.75">
      <c r="B887" s="2"/>
    </row>
    <row r="888" ht="12.75">
      <c r="B888" s="2"/>
    </row>
    <row r="889" ht="12.75">
      <c r="B889" s="2"/>
    </row>
    <row r="890" ht="12.75">
      <c r="B890" s="2"/>
    </row>
    <row r="891" ht="12.75">
      <c r="B891" s="2"/>
    </row>
    <row r="892" ht="12.75">
      <c r="B892" s="2"/>
    </row>
    <row r="893" ht="12.75">
      <c r="B893" s="2"/>
    </row>
    <row r="894" ht="12.75">
      <c r="B894" s="2"/>
    </row>
    <row r="895" ht="12.75">
      <c r="B895" s="2"/>
    </row>
    <row r="896" ht="12.75">
      <c r="B896" s="2"/>
    </row>
    <row r="897" ht="12.75">
      <c r="B897" s="2"/>
    </row>
    <row r="898" ht="12.75">
      <c r="B898" s="2"/>
    </row>
    <row r="899" ht="12.75">
      <c r="B899" s="2"/>
    </row>
    <row r="900" ht="12.75">
      <c r="B900" s="2"/>
    </row>
    <row r="901" ht="12.75">
      <c r="B901" s="2"/>
    </row>
    <row r="902" ht="12.75">
      <c r="B902" s="2"/>
    </row>
    <row r="903" ht="12.75">
      <c r="B903" s="2"/>
    </row>
    <row r="904" ht="12.75">
      <c r="B904" s="2"/>
    </row>
    <row r="905" ht="12.75">
      <c r="B905" s="2"/>
    </row>
    <row r="906" ht="12.75">
      <c r="B906" s="2"/>
    </row>
    <row r="907" ht="12.75">
      <c r="B907" s="2"/>
    </row>
    <row r="908" ht="12.75">
      <c r="B908" s="2"/>
    </row>
    <row r="909" ht="12.75">
      <c r="B909" s="2"/>
    </row>
    <row r="910" ht="12.75">
      <c r="B910" s="2"/>
    </row>
    <row r="911" ht="12.75">
      <c r="B911" s="2"/>
    </row>
    <row r="912" ht="12.75">
      <c r="B912" s="2"/>
    </row>
    <row r="913" ht="12.75">
      <c r="B913" s="2"/>
    </row>
    <row r="914" ht="12.75">
      <c r="B914" s="2"/>
    </row>
    <row r="915" ht="12.75">
      <c r="B915" s="2"/>
    </row>
    <row r="916" ht="12.75">
      <c r="B916" s="2"/>
    </row>
    <row r="917" ht="12.75">
      <c r="B917" s="2"/>
    </row>
    <row r="918" ht="12.75">
      <c r="B918" s="2"/>
    </row>
    <row r="919" ht="12.75">
      <c r="B919" s="2"/>
    </row>
    <row r="920" ht="12.75">
      <c r="B920" s="2"/>
    </row>
    <row r="921" ht="12.75">
      <c r="B921" s="2"/>
    </row>
    <row r="922" ht="12.75">
      <c r="B922" s="2"/>
    </row>
    <row r="923" ht="12.75">
      <c r="B923" s="2"/>
    </row>
    <row r="924" ht="12.75">
      <c r="B924" s="2"/>
    </row>
    <row r="925" ht="12.75">
      <c r="B925" s="2"/>
    </row>
    <row r="926" ht="12.75">
      <c r="B926" s="2"/>
    </row>
    <row r="927" ht="12.75">
      <c r="B927" s="2"/>
    </row>
    <row r="928" ht="12.75">
      <c r="B928" s="2"/>
    </row>
    <row r="929" ht="12.75">
      <c r="B929" s="2"/>
    </row>
    <row r="930" ht="12.75">
      <c r="B930" s="2"/>
    </row>
    <row r="931" ht="12.75">
      <c r="B931" s="2"/>
    </row>
    <row r="932" ht="12.75">
      <c r="B932" s="2"/>
    </row>
    <row r="933" ht="12.75">
      <c r="B933" s="2"/>
    </row>
    <row r="934" ht="12.75">
      <c r="B934" s="2"/>
    </row>
    <row r="935" ht="12.75">
      <c r="B935" s="2"/>
    </row>
    <row r="936" ht="12.75">
      <c r="B936" s="2"/>
    </row>
    <row r="937" ht="12.75">
      <c r="B937" s="2"/>
    </row>
    <row r="938" ht="12.75">
      <c r="B938" s="2"/>
    </row>
    <row r="939" ht="12.75">
      <c r="B939" s="2"/>
    </row>
    <row r="940" ht="12.75">
      <c r="B940" s="2"/>
    </row>
    <row r="941" ht="12.75">
      <c r="B941" s="2"/>
    </row>
    <row r="942" ht="12.75">
      <c r="B942" s="2"/>
    </row>
    <row r="943" ht="12.75">
      <c r="B943" s="2"/>
    </row>
    <row r="944" ht="12.75">
      <c r="B944" s="2"/>
    </row>
    <row r="945" ht="12.75">
      <c r="B945" s="2"/>
    </row>
    <row r="946" ht="12.75">
      <c r="B946" s="2"/>
    </row>
    <row r="947" ht="12.75">
      <c r="B947" s="2"/>
    </row>
    <row r="948" ht="12.75">
      <c r="B948" s="2"/>
    </row>
    <row r="949" ht="12.75">
      <c r="B949" s="2"/>
    </row>
    <row r="950" ht="12.75">
      <c r="B950" s="2"/>
    </row>
    <row r="951" ht="12.75">
      <c r="B951" s="2"/>
    </row>
    <row r="952" ht="12.75">
      <c r="B952" s="2"/>
    </row>
    <row r="953" ht="12.75">
      <c r="B953" s="2"/>
    </row>
    <row r="954" ht="12.75">
      <c r="B954" s="2"/>
    </row>
    <row r="955" ht="12.75">
      <c r="B955" s="2"/>
    </row>
    <row r="956" ht="12.75">
      <c r="B956" s="2"/>
    </row>
    <row r="957" ht="12.75">
      <c r="B957" s="2"/>
    </row>
    <row r="958" ht="12.75">
      <c r="B958" s="2"/>
    </row>
    <row r="959" ht="12.75">
      <c r="B959" s="2"/>
    </row>
    <row r="960" ht="12.75">
      <c r="B960" s="2"/>
    </row>
    <row r="961" ht="12.75">
      <c r="B961" s="2"/>
    </row>
    <row r="962" ht="12.75">
      <c r="B962" s="2"/>
    </row>
    <row r="963" ht="12.75">
      <c r="B963" s="2"/>
    </row>
    <row r="964" ht="12.75">
      <c r="B964" s="2"/>
    </row>
    <row r="965" ht="12.75">
      <c r="B965" s="2"/>
    </row>
    <row r="966" ht="12.75">
      <c r="B966" s="2"/>
    </row>
    <row r="967" ht="12.75">
      <c r="B967" s="2"/>
    </row>
    <row r="968" ht="12.75">
      <c r="B968" s="2"/>
    </row>
    <row r="969" ht="12.75">
      <c r="B969" s="2"/>
    </row>
    <row r="970" ht="12.75">
      <c r="B970" s="2"/>
    </row>
    <row r="971" ht="12.75">
      <c r="B971" s="2"/>
    </row>
    <row r="972" ht="12.75">
      <c r="B972" s="2"/>
    </row>
    <row r="973" ht="12.75">
      <c r="B973" s="2"/>
    </row>
    <row r="974" ht="12.75">
      <c r="B974" s="2"/>
    </row>
    <row r="975" ht="12.75">
      <c r="B975" s="2"/>
    </row>
    <row r="976" ht="12.75">
      <c r="B976" s="2"/>
    </row>
    <row r="977" ht="12.75">
      <c r="B977" s="2"/>
    </row>
    <row r="978" ht="12.75">
      <c r="B978" s="2"/>
    </row>
    <row r="979" ht="12.75">
      <c r="B979" s="2"/>
    </row>
    <row r="980" ht="12.75">
      <c r="B980" s="2"/>
    </row>
    <row r="981" ht="12.75">
      <c r="B981" s="2"/>
    </row>
    <row r="982" ht="12.75">
      <c r="B982" s="2"/>
    </row>
    <row r="983" ht="12.75">
      <c r="B983" s="2"/>
    </row>
    <row r="984" ht="12.75">
      <c r="B984" s="2"/>
    </row>
    <row r="985" ht="12.75">
      <c r="B985" s="2"/>
    </row>
    <row r="986" ht="12.75">
      <c r="B986" s="2"/>
    </row>
    <row r="987" ht="12.75">
      <c r="B987" s="2"/>
    </row>
    <row r="988" ht="12.75">
      <c r="B988" s="2"/>
    </row>
    <row r="989" ht="12.75">
      <c r="B989" s="2"/>
    </row>
    <row r="990" ht="12.75">
      <c r="B990" s="2"/>
    </row>
    <row r="991" ht="12.75">
      <c r="B991" s="2"/>
    </row>
    <row r="992" ht="12.75">
      <c r="B992" s="2"/>
    </row>
    <row r="993" ht="12.75">
      <c r="B993" s="2"/>
    </row>
    <row r="994" ht="12.75">
      <c r="B994" s="2"/>
    </row>
    <row r="995" ht="12.75">
      <c r="B995" s="2"/>
    </row>
    <row r="996" ht="12.75">
      <c r="B996" s="2"/>
    </row>
    <row r="997" ht="12.75">
      <c r="B997" s="2"/>
    </row>
    <row r="998" ht="12.75">
      <c r="B998" s="2"/>
    </row>
    <row r="999" ht="12.75">
      <c r="B999" s="2"/>
    </row>
    <row r="1000" ht="12.75">
      <c r="B1000" s="2"/>
    </row>
    <row r="1001" ht="12.75">
      <c r="B1001" s="2"/>
    </row>
    <row r="1002" ht="12.75">
      <c r="B1002" s="2"/>
    </row>
    <row r="1003" ht="12.75">
      <c r="B1003" s="2"/>
    </row>
    <row r="1004" ht="12.75">
      <c r="B1004" s="2"/>
    </row>
    <row r="1005" ht="12.75">
      <c r="B1005" s="2"/>
    </row>
    <row r="1006" ht="12.75">
      <c r="B1006" s="2"/>
    </row>
    <row r="1007" ht="12.75">
      <c r="B1007" s="2"/>
    </row>
    <row r="1008" ht="12.75">
      <c r="B1008" s="2"/>
    </row>
    <row r="1009" ht="12.75">
      <c r="B1009" s="2"/>
    </row>
    <row r="1010" ht="12.75">
      <c r="B1010" s="2"/>
    </row>
    <row r="1011" ht="12.75">
      <c r="B1011" s="2"/>
    </row>
    <row r="1012" ht="12.75">
      <c r="B1012" s="2"/>
    </row>
    <row r="1013" ht="12.75">
      <c r="B1013" s="2"/>
    </row>
    <row r="1014" ht="12.75">
      <c r="B1014" s="2"/>
    </row>
    <row r="1015" ht="12.75">
      <c r="B1015" s="2"/>
    </row>
    <row r="1016" ht="12.75">
      <c r="B1016" s="2"/>
    </row>
    <row r="1017" ht="12.75">
      <c r="B1017" s="2"/>
    </row>
    <row r="1018" ht="12.75">
      <c r="B1018" s="2"/>
    </row>
    <row r="1019" ht="12.75">
      <c r="B1019" s="2"/>
    </row>
    <row r="1020" ht="12.75">
      <c r="B1020" s="2"/>
    </row>
    <row r="1021" ht="12.75">
      <c r="B1021" s="2"/>
    </row>
    <row r="1022" ht="12.75">
      <c r="B1022" s="2"/>
    </row>
    <row r="1023" ht="12.75">
      <c r="B1023" s="2"/>
    </row>
    <row r="1024" ht="12.75">
      <c r="B1024" s="2"/>
    </row>
    <row r="1025" ht="12.75">
      <c r="B1025" s="2"/>
    </row>
    <row r="1026" ht="12.75">
      <c r="B1026" s="2"/>
    </row>
    <row r="1027" ht="12.75">
      <c r="B1027" s="2"/>
    </row>
    <row r="1028" ht="12.75">
      <c r="B1028" s="2"/>
    </row>
    <row r="1029" ht="12.75">
      <c r="B1029" s="2"/>
    </row>
    <row r="1030" ht="12.75">
      <c r="B1030" s="2"/>
    </row>
    <row r="1031" ht="12.75">
      <c r="B1031" s="2"/>
    </row>
    <row r="1032" ht="12.75">
      <c r="B1032" s="2"/>
    </row>
    <row r="1033" ht="12.75">
      <c r="B1033" s="2"/>
    </row>
    <row r="1034" ht="12.75">
      <c r="B1034" s="2"/>
    </row>
    <row r="1035" ht="12.75">
      <c r="B1035" s="2"/>
    </row>
    <row r="1036" ht="12.75">
      <c r="B1036" s="2"/>
    </row>
    <row r="1037" ht="12.75">
      <c r="B1037" s="2"/>
    </row>
    <row r="1038" ht="12.75">
      <c r="B1038" s="2"/>
    </row>
    <row r="1039" ht="12.75">
      <c r="B1039" s="2"/>
    </row>
    <row r="1040" ht="12.75">
      <c r="B1040" s="2"/>
    </row>
    <row r="1041" ht="12.75">
      <c r="B1041" s="2"/>
    </row>
    <row r="1042" ht="12.75">
      <c r="B1042" s="2"/>
    </row>
    <row r="1043" ht="12.75">
      <c r="B1043" s="2"/>
    </row>
    <row r="1044" ht="12.75">
      <c r="B1044" s="2"/>
    </row>
    <row r="1045" ht="12.75">
      <c r="B1045" s="2"/>
    </row>
    <row r="1046" ht="12.75">
      <c r="B1046" s="2"/>
    </row>
    <row r="1047" ht="12.75">
      <c r="B1047" s="2"/>
    </row>
    <row r="1048" ht="12.75">
      <c r="B1048" s="2"/>
    </row>
    <row r="1049" ht="12.75">
      <c r="B1049" s="2"/>
    </row>
    <row r="1050" ht="12.75">
      <c r="B1050" s="2"/>
    </row>
    <row r="1051" ht="12.75">
      <c r="B1051" s="2"/>
    </row>
    <row r="1052" ht="12.75">
      <c r="B1052" s="2"/>
    </row>
    <row r="1053" ht="12.75">
      <c r="B1053" s="2"/>
    </row>
    <row r="1054" ht="12.75">
      <c r="B1054" s="2"/>
    </row>
    <row r="1055" ht="12.75">
      <c r="B1055" s="2"/>
    </row>
    <row r="1056" ht="12.75">
      <c r="B1056" s="2"/>
    </row>
    <row r="1057" ht="12.75">
      <c r="B1057" s="2"/>
    </row>
    <row r="1058" ht="12.75">
      <c r="B1058" s="2"/>
    </row>
    <row r="1059" ht="12.75">
      <c r="B1059" s="2"/>
    </row>
    <row r="1060" ht="12.75">
      <c r="B1060" s="2"/>
    </row>
    <row r="1061" ht="12.75">
      <c r="B1061" s="2"/>
    </row>
    <row r="1062" ht="12.75">
      <c r="B1062" s="2"/>
    </row>
    <row r="1063" ht="12.75">
      <c r="B1063" s="2"/>
    </row>
    <row r="1064" ht="12.75">
      <c r="B1064" s="2"/>
    </row>
    <row r="1065" ht="12.75">
      <c r="B1065" s="2"/>
    </row>
    <row r="1066" ht="12.75">
      <c r="B1066" s="2"/>
    </row>
    <row r="1067" ht="12.75">
      <c r="B1067" s="2"/>
    </row>
    <row r="1068" ht="12.75">
      <c r="B1068" s="2"/>
    </row>
    <row r="1069" ht="12.75">
      <c r="B1069" s="2"/>
    </row>
    <row r="1070" ht="12.75">
      <c r="B1070" s="2"/>
    </row>
    <row r="1071" ht="12.75">
      <c r="B1071" s="2"/>
    </row>
    <row r="1072" ht="12.75">
      <c r="B1072" s="2"/>
    </row>
    <row r="1073" ht="12.75">
      <c r="B1073" s="2"/>
    </row>
    <row r="1074" ht="12.75">
      <c r="B1074" s="2"/>
    </row>
    <row r="1075" ht="12.75">
      <c r="B1075" s="2"/>
    </row>
    <row r="1076" ht="12.75">
      <c r="B1076" s="2"/>
    </row>
    <row r="1077" ht="12.75">
      <c r="B1077" s="2"/>
    </row>
    <row r="1078" ht="12.75">
      <c r="B1078" s="2"/>
    </row>
    <row r="1079" ht="12.75">
      <c r="B1079" s="2"/>
    </row>
    <row r="1080" ht="12.75">
      <c r="B1080" s="2"/>
    </row>
    <row r="1081" ht="12.75">
      <c r="B1081" s="2"/>
    </row>
    <row r="1082" ht="12.75">
      <c r="B1082" s="2"/>
    </row>
    <row r="1083" ht="12.75">
      <c r="B1083" s="2"/>
    </row>
    <row r="1084" ht="12.75">
      <c r="B1084" s="2"/>
    </row>
    <row r="1085" ht="12.75">
      <c r="B1085" s="2"/>
    </row>
    <row r="1086" ht="12.75">
      <c r="B1086" s="2"/>
    </row>
    <row r="1087" ht="12.75">
      <c r="B1087" s="2"/>
    </row>
    <row r="1088" ht="12.75">
      <c r="B1088" s="2"/>
    </row>
    <row r="1089" ht="12.75">
      <c r="B1089" s="2"/>
    </row>
    <row r="1090" ht="12.75">
      <c r="B1090" s="2"/>
    </row>
    <row r="1091" ht="12.75">
      <c r="B1091" s="2"/>
    </row>
    <row r="1092" ht="12.75">
      <c r="B1092" s="2"/>
    </row>
    <row r="1093" ht="12.75">
      <c r="B1093" s="2"/>
    </row>
    <row r="1094" ht="12.75">
      <c r="B1094" s="2"/>
    </row>
    <row r="1095" ht="12.75">
      <c r="B1095" s="2"/>
    </row>
    <row r="1096" ht="12.75">
      <c r="B1096" s="2"/>
    </row>
    <row r="1097" ht="12.75">
      <c r="B1097" s="2"/>
    </row>
    <row r="1098" ht="12.75">
      <c r="B1098" s="2"/>
    </row>
    <row r="1099" ht="12.75">
      <c r="B1099" s="2"/>
    </row>
    <row r="1100" ht="12.75">
      <c r="B1100" s="2"/>
    </row>
    <row r="1101" ht="12.75">
      <c r="B1101" s="2"/>
    </row>
    <row r="1102" ht="12.75">
      <c r="B1102" s="2"/>
    </row>
    <row r="1103" ht="12.75">
      <c r="B1103" s="2"/>
    </row>
    <row r="1104" ht="12.75">
      <c r="B1104" s="2"/>
    </row>
    <row r="1105" ht="12.75">
      <c r="B1105" s="2"/>
    </row>
    <row r="1106" ht="12.75">
      <c r="B1106" s="2"/>
    </row>
    <row r="1107" ht="12.75">
      <c r="B1107" s="2"/>
    </row>
    <row r="1108" ht="12.75">
      <c r="B1108" s="2"/>
    </row>
    <row r="1109" ht="12.75">
      <c r="B1109" s="2"/>
    </row>
    <row r="1110" ht="12.75">
      <c r="B1110" s="2"/>
    </row>
    <row r="1111" ht="12.75">
      <c r="B1111" s="2"/>
    </row>
    <row r="1112" ht="12.75">
      <c r="B1112" s="2"/>
    </row>
    <row r="1113" ht="12.75">
      <c r="B1113" s="2"/>
    </row>
    <row r="1114" ht="12.75">
      <c r="B1114" s="2"/>
    </row>
    <row r="1115" ht="12.75">
      <c r="B1115" s="2"/>
    </row>
    <row r="1116" ht="12.75">
      <c r="B1116" s="2"/>
    </row>
    <row r="1117" ht="12.75">
      <c r="B1117" s="2"/>
    </row>
    <row r="1118" ht="12.75">
      <c r="B1118" s="2"/>
    </row>
    <row r="1119" ht="12.75">
      <c r="B1119" s="2"/>
    </row>
    <row r="1120" ht="12.75">
      <c r="B1120" s="2"/>
    </row>
    <row r="1121" ht="12.75">
      <c r="B1121" s="2"/>
    </row>
    <row r="1122" ht="12.75">
      <c r="B1122" s="2"/>
    </row>
    <row r="1123" ht="12.75">
      <c r="B1123" s="2"/>
    </row>
    <row r="1124" ht="12.75">
      <c r="B1124" s="2"/>
    </row>
    <row r="1125" ht="12.75">
      <c r="B1125" s="2"/>
    </row>
    <row r="1126" ht="12.75">
      <c r="B1126" s="2"/>
    </row>
    <row r="1127" ht="12.75">
      <c r="B1127" s="2"/>
    </row>
    <row r="1128" ht="12.75">
      <c r="B1128" s="2"/>
    </row>
    <row r="1129" ht="12.75">
      <c r="B1129" s="2"/>
    </row>
    <row r="1130" ht="12.75">
      <c r="B1130" s="2"/>
    </row>
    <row r="1131" ht="12.75">
      <c r="B1131" s="2"/>
    </row>
    <row r="1132" ht="12.75">
      <c r="B1132" s="2"/>
    </row>
    <row r="1133" ht="12.75">
      <c r="B1133" s="2"/>
    </row>
    <row r="1134" ht="12.75">
      <c r="B1134" s="2"/>
    </row>
    <row r="1135" ht="12.75">
      <c r="B1135" s="2"/>
    </row>
    <row r="1136" ht="12.75">
      <c r="B1136" s="2"/>
    </row>
    <row r="1137" ht="12.75">
      <c r="B1137" s="2"/>
    </row>
    <row r="1138" ht="12.75">
      <c r="B1138" s="2"/>
    </row>
    <row r="1139" ht="12.75">
      <c r="B1139" s="2"/>
    </row>
    <row r="1140" ht="12.75">
      <c r="B1140" s="2"/>
    </row>
    <row r="1141" ht="12.75">
      <c r="B1141" s="2"/>
    </row>
    <row r="1142" ht="12.75">
      <c r="B1142" s="2"/>
    </row>
    <row r="1143" ht="12.75">
      <c r="B1143" s="2"/>
    </row>
    <row r="1144" ht="12.75">
      <c r="B1144" s="2"/>
    </row>
    <row r="1145" ht="12.75">
      <c r="B1145" s="2"/>
    </row>
    <row r="1146" ht="12.75">
      <c r="B1146" s="2"/>
    </row>
    <row r="1147" ht="12.75">
      <c r="B1147" s="2"/>
    </row>
    <row r="1148" ht="12.75">
      <c r="B1148" s="2"/>
    </row>
    <row r="1149" ht="12.75">
      <c r="B1149" s="2"/>
    </row>
    <row r="1150" ht="12.75">
      <c r="B1150" s="2"/>
    </row>
    <row r="1151" ht="12.75">
      <c r="B1151" s="2"/>
    </row>
    <row r="1152" ht="12.75">
      <c r="B1152" s="2"/>
    </row>
    <row r="1153" ht="12.75">
      <c r="B1153" s="2"/>
    </row>
    <row r="1154" ht="12.75">
      <c r="B1154" s="2"/>
    </row>
    <row r="1155" ht="12.75">
      <c r="B1155" s="2"/>
    </row>
    <row r="1156" ht="12.75">
      <c r="B1156" s="2"/>
    </row>
    <row r="1157" ht="12.75">
      <c r="B1157" s="2"/>
    </row>
    <row r="1158" ht="12.75">
      <c r="B1158" s="2"/>
    </row>
    <row r="1159" ht="12.75">
      <c r="B1159" s="2"/>
    </row>
    <row r="1160" ht="12.75">
      <c r="B1160" s="2"/>
    </row>
    <row r="1161" ht="12.75">
      <c r="B1161" s="2"/>
    </row>
    <row r="1162" ht="12.75">
      <c r="B1162" s="2"/>
    </row>
    <row r="1163" ht="12.75">
      <c r="B1163" s="2"/>
    </row>
    <row r="1164" ht="12.75">
      <c r="B1164" s="2"/>
    </row>
    <row r="1165" ht="12.75">
      <c r="B1165" s="2"/>
    </row>
    <row r="1166" ht="12.75">
      <c r="B1166" s="2"/>
    </row>
    <row r="1167" ht="12.75">
      <c r="B1167" s="2"/>
    </row>
    <row r="1168" ht="12.75">
      <c r="B1168" s="2"/>
    </row>
    <row r="1169" ht="12.75">
      <c r="B1169" s="2"/>
    </row>
    <row r="1170" ht="12.75">
      <c r="B1170" s="2"/>
    </row>
    <row r="1171" ht="12.75">
      <c r="B1171" s="2"/>
    </row>
    <row r="1172" ht="12.75">
      <c r="B1172" s="2"/>
    </row>
    <row r="1173" ht="12.75">
      <c r="B1173" s="2"/>
    </row>
    <row r="1174" ht="12.75">
      <c r="B1174" s="2"/>
    </row>
    <row r="1175" ht="12.75">
      <c r="B1175" s="2"/>
    </row>
    <row r="1176" ht="12.75">
      <c r="B1176" s="2"/>
    </row>
    <row r="1177" ht="12.75">
      <c r="B1177" s="2"/>
    </row>
    <row r="1178" ht="12.75">
      <c r="B1178" s="2"/>
    </row>
    <row r="1179" ht="12.75">
      <c r="B1179" s="2"/>
    </row>
    <row r="1180" ht="12.75">
      <c r="B1180" s="2"/>
    </row>
    <row r="1181" ht="12.75">
      <c r="B1181" s="2"/>
    </row>
    <row r="1182" ht="12.75">
      <c r="B1182" s="2"/>
    </row>
    <row r="1183" ht="12.75">
      <c r="B1183" s="2"/>
    </row>
    <row r="1184" ht="12.75">
      <c r="B1184" s="2"/>
    </row>
    <row r="1185" ht="12.75">
      <c r="B1185" s="2"/>
    </row>
    <row r="1186" ht="12.75">
      <c r="B1186" s="2"/>
    </row>
    <row r="1187" ht="12.75">
      <c r="B1187" s="2"/>
    </row>
    <row r="1188" ht="12.75">
      <c r="B1188" s="2"/>
    </row>
    <row r="1189" ht="12.75">
      <c r="B1189" s="2"/>
    </row>
    <row r="1190" ht="12.75">
      <c r="B1190" s="2"/>
    </row>
    <row r="1191" ht="12.75">
      <c r="B1191" s="2"/>
    </row>
    <row r="1192" ht="12.75">
      <c r="B1192" s="2"/>
    </row>
    <row r="1193" ht="12.75">
      <c r="B1193" s="2"/>
    </row>
    <row r="1194" ht="12.75">
      <c r="B1194" s="2"/>
    </row>
    <row r="1195" ht="12.75">
      <c r="B1195" s="2"/>
    </row>
    <row r="1196" ht="12.75">
      <c r="B1196" s="2"/>
    </row>
    <row r="1197" ht="12.75">
      <c r="B1197" s="2"/>
    </row>
    <row r="1198" ht="12.75">
      <c r="B1198" s="2"/>
    </row>
    <row r="1199" ht="12.75">
      <c r="B1199" s="2"/>
    </row>
    <row r="1200" ht="12.75">
      <c r="B1200" s="2"/>
    </row>
    <row r="1201" ht="12.75">
      <c r="B1201" s="2"/>
    </row>
    <row r="1202" ht="12.75">
      <c r="B1202" s="2"/>
    </row>
    <row r="1203" ht="12.75">
      <c r="B1203" s="2"/>
    </row>
    <row r="1204" ht="12.75">
      <c r="B1204" s="2"/>
    </row>
    <row r="1205" ht="12.75">
      <c r="B1205" s="2"/>
    </row>
    <row r="1206" ht="12.75">
      <c r="B1206" s="2"/>
    </row>
    <row r="1207" ht="12.75">
      <c r="B1207" s="2"/>
    </row>
    <row r="1208" ht="12.75">
      <c r="B1208" s="2"/>
    </row>
    <row r="1209" ht="12.75">
      <c r="B1209" s="2"/>
    </row>
    <row r="1210" ht="12.75">
      <c r="B1210" s="2"/>
    </row>
    <row r="1211" ht="12.75">
      <c r="B1211" s="2"/>
    </row>
    <row r="1212" ht="12.75">
      <c r="B1212" s="2"/>
    </row>
    <row r="1213" ht="12.75">
      <c r="B1213" s="2"/>
    </row>
    <row r="1214" ht="12.75">
      <c r="B1214" s="2"/>
    </row>
    <row r="1215" ht="12.75">
      <c r="B1215" s="2"/>
    </row>
    <row r="1216" ht="12.75">
      <c r="B1216" s="2"/>
    </row>
    <row r="1217" ht="12.75">
      <c r="B1217" s="2"/>
    </row>
    <row r="1218" ht="12.75">
      <c r="B1218" s="2"/>
    </row>
    <row r="1219" ht="12.75">
      <c r="B1219" s="2"/>
    </row>
    <row r="1220" ht="12.75">
      <c r="B1220" s="2"/>
    </row>
    <row r="1221" ht="12.75">
      <c r="B1221" s="2"/>
    </row>
    <row r="1222" ht="12.75">
      <c r="B1222" s="2"/>
    </row>
    <row r="1223" ht="12.75">
      <c r="B1223" s="2"/>
    </row>
    <row r="1224" ht="12.75">
      <c r="B1224" s="2"/>
    </row>
    <row r="1225" ht="12.75">
      <c r="B1225" s="2"/>
    </row>
    <row r="1226" ht="12.75">
      <c r="B1226" s="2"/>
    </row>
    <row r="1227" ht="12.75">
      <c r="B1227" s="2"/>
    </row>
    <row r="1228" ht="12.75">
      <c r="B1228" s="2"/>
    </row>
    <row r="1229" ht="12.75">
      <c r="B1229" s="2"/>
    </row>
    <row r="1230" ht="12.75">
      <c r="B1230" s="2"/>
    </row>
    <row r="1231" ht="12.75">
      <c r="B1231" s="2"/>
    </row>
    <row r="1232" ht="12.75">
      <c r="B1232" s="2"/>
    </row>
    <row r="1233" ht="12.75">
      <c r="B1233" s="2"/>
    </row>
    <row r="1234" ht="12.75">
      <c r="B1234" s="2"/>
    </row>
    <row r="1235" ht="12.75">
      <c r="B1235" s="2"/>
    </row>
    <row r="1236" ht="12.75">
      <c r="B1236" s="2"/>
    </row>
    <row r="1237" ht="12.75">
      <c r="B1237" s="2"/>
    </row>
    <row r="1238" ht="12.75">
      <c r="B1238" s="2"/>
    </row>
    <row r="1239" ht="12.75">
      <c r="B1239" s="2"/>
    </row>
    <row r="1240" ht="12.75">
      <c r="B1240" s="2"/>
    </row>
    <row r="1241" ht="12.75">
      <c r="B1241" s="2"/>
    </row>
    <row r="1242" ht="12.75">
      <c r="B1242" s="2"/>
    </row>
    <row r="1243" ht="12.75">
      <c r="B1243" s="2"/>
    </row>
    <row r="1244" ht="12.75">
      <c r="B1244" s="2"/>
    </row>
    <row r="1245" ht="12.75">
      <c r="B1245" s="2"/>
    </row>
    <row r="1246" ht="12.75">
      <c r="B1246" s="2"/>
    </row>
    <row r="1247" ht="12.75">
      <c r="B1247" s="2"/>
    </row>
    <row r="1248" ht="12.75">
      <c r="B1248" s="2"/>
    </row>
    <row r="1249" ht="12.75">
      <c r="B1249" s="2"/>
    </row>
    <row r="1250" ht="12.75">
      <c r="B1250" s="2"/>
    </row>
    <row r="1251" ht="12.75">
      <c r="B1251" s="2"/>
    </row>
    <row r="1252" ht="12.75">
      <c r="B1252" s="2"/>
    </row>
    <row r="1253" ht="12.75">
      <c r="B1253" s="2"/>
    </row>
    <row r="1254" ht="12.75">
      <c r="B1254" s="2"/>
    </row>
    <row r="1255" ht="12.75">
      <c r="B1255" s="2"/>
    </row>
    <row r="1256" ht="12.75">
      <c r="B1256" s="2"/>
    </row>
    <row r="1257" ht="12.75">
      <c r="B1257" s="2"/>
    </row>
    <row r="1258" ht="12.75">
      <c r="B1258" s="2"/>
    </row>
    <row r="1259" ht="12.75">
      <c r="B1259" s="2"/>
    </row>
    <row r="1260" ht="12.75">
      <c r="B1260" s="2"/>
    </row>
    <row r="1261" ht="12.75">
      <c r="B1261" s="2"/>
    </row>
    <row r="1262" ht="12.75">
      <c r="B1262" s="2"/>
    </row>
    <row r="1263" ht="12.75">
      <c r="B1263" s="2"/>
    </row>
    <row r="1264" ht="12.75">
      <c r="B1264" s="2"/>
    </row>
    <row r="1265" ht="12.75">
      <c r="B1265" s="2"/>
    </row>
    <row r="1266" ht="12.75">
      <c r="B1266" s="2"/>
    </row>
    <row r="1267" ht="12.75">
      <c r="B1267" s="2"/>
    </row>
    <row r="1268" ht="12.75">
      <c r="B1268" s="2"/>
    </row>
    <row r="1269" ht="12.75">
      <c r="B1269" s="2"/>
    </row>
    <row r="1270" ht="12.75">
      <c r="B1270" s="2"/>
    </row>
    <row r="1271" ht="12.75">
      <c r="B1271" s="2"/>
    </row>
    <row r="1272" ht="12.75">
      <c r="B1272" s="2"/>
    </row>
    <row r="1273" ht="12.75">
      <c r="B1273" s="2"/>
    </row>
    <row r="1274" ht="12.75">
      <c r="B1274" s="2"/>
    </row>
    <row r="1275" ht="12.75">
      <c r="B1275" s="2"/>
    </row>
    <row r="1276" ht="12.75">
      <c r="B1276" s="2"/>
    </row>
    <row r="1277" ht="12.75">
      <c r="B1277" s="2"/>
    </row>
    <row r="1278" ht="12.75">
      <c r="B1278" s="2"/>
    </row>
    <row r="1279" ht="12.75">
      <c r="B1279" s="2"/>
    </row>
    <row r="1280" ht="12.75">
      <c r="B1280" s="2"/>
    </row>
    <row r="1281" ht="12.75">
      <c r="B1281" s="2"/>
    </row>
    <row r="1282" ht="12.75">
      <c r="B1282" s="2"/>
    </row>
    <row r="1283" ht="12.75">
      <c r="B1283" s="2"/>
    </row>
    <row r="1284" ht="12.75">
      <c r="B1284" s="2"/>
    </row>
    <row r="1285" ht="12.75">
      <c r="B1285" s="2"/>
    </row>
    <row r="1286" ht="12.75">
      <c r="B1286" s="2"/>
    </row>
    <row r="1287" ht="12.75">
      <c r="B1287" s="2"/>
    </row>
    <row r="1288" ht="12.75">
      <c r="B1288" s="2"/>
    </row>
    <row r="1289" ht="12.75">
      <c r="B1289" s="2"/>
    </row>
    <row r="1290" ht="12.75">
      <c r="B1290" s="2"/>
    </row>
    <row r="1291" ht="12.75">
      <c r="B1291" s="2"/>
    </row>
    <row r="1292" ht="12.75">
      <c r="B1292" s="2"/>
    </row>
    <row r="1293" ht="12.75">
      <c r="B1293" s="2"/>
    </row>
    <row r="1294" ht="12.75">
      <c r="B1294" s="2"/>
    </row>
    <row r="1295" ht="12.75">
      <c r="B1295" s="2"/>
    </row>
    <row r="1296" ht="12.75">
      <c r="B1296" s="2"/>
    </row>
    <row r="1297" ht="12.75">
      <c r="B1297" s="2"/>
    </row>
    <row r="1298" ht="12.75">
      <c r="B1298" s="2"/>
    </row>
    <row r="1299" ht="12.75">
      <c r="B1299" s="2"/>
    </row>
    <row r="1300" ht="12.75">
      <c r="B1300" s="2"/>
    </row>
    <row r="1301" ht="12.75">
      <c r="B1301" s="2"/>
    </row>
    <row r="1302" ht="12.75">
      <c r="B1302" s="2"/>
    </row>
    <row r="1303" ht="12.75">
      <c r="B1303" s="2"/>
    </row>
    <row r="1304" ht="12.75">
      <c r="B1304" s="2"/>
    </row>
    <row r="1305" ht="12.75">
      <c r="B1305" s="2"/>
    </row>
    <row r="1306" ht="12.75">
      <c r="B1306" s="2"/>
    </row>
    <row r="1307" ht="12.75">
      <c r="B1307" s="2"/>
    </row>
    <row r="1308" ht="12.75">
      <c r="B1308" s="2"/>
    </row>
    <row r="1309" ht="12.75">
      <c r="B1309" s="2"/>
    </row>
    <row r="1310" ht="12.75">
      <c r="B1310" s="2"/>
    </row>
    <row r="1311" ht="12.75">
      <c r="B1311" s="2"/>
    </row>
    <row r="1312" ht="12.75">
      <c r="B1312" s="2"/>
    </row>
    <row r="1313" ht="12.75">
      <c r="B1313" s="2"/>
    </row>
    <row r="1314" ht="12.75">
      <c r="B1314" s="2"/>
    </row>
    <row r="1315" ht="12.75">
      <c r="B1315" s="2"/>
    </row>
    <row r="1316" ht="12.75">
      <c r="B1316" s="2"/>
    </row>
    <row r="1317" ht="12.75">
      <c r="B1317" s="2"/>
    </row>
    <row r="1318" ht="12.75">
      <c r="B1318" s="2"/>
    </row>
    <row r="1319" ht="12.75">
      <c r="B1319" s="2"/>
    </row>
    <row r="1320" ht="12.75">
      <c r="B1320" s="2"/>
    </row>
    <row r="1321" ht="12.75">
      <c r="B1321" s="2"/>
    </row>
    <row r="1322" ht="12.75">
      <c r="B1322" s="2"/>
    </row>
    <row r="1323" ht="12.75">
      <c r="B1323" s="2"/>
    </row>
    <row r="1324" ht="12.75">
      <c r="B1324" s="2"/>
    </row>
    <row r="1325" ht="12.75">
      <c r="B1325" s="2"/>
    </row>
    <row r="1326" ht="12.75">
      <c r="B1326" s="2"/>
    </row>
    <row r="1327" ht="12.75">
      <c r="B1327" s="2"/>
    </row>
    <row r="1328" ht="12.75">
      <c r="B1328" s="2"/>
    </row>
    <row r="1329" ht="12.75">
      <c r="B1329" s="2"/>
    </row>
    <row r="1330" ht="12.75">
      <c r="B1330" s="2"/>
    </row>
    <row r="1331" ht="12.75">
      <c r="B1331" s="2"/>
    </row>
    <row r="1332" ht="12.75">
      <c r="B1332" s="2"/>
    </row>
    <row r="1333" ht="12.75">
      <c r="B1333" s="2"/>
    </row>
    <row r="1334" ht="12.75">
      <c r="B1334" s="2"/>
    </row>
    <row r="1335" ht="12.75">
      <c r="B1335" s="2"/>
    </row>
    <row r="1336" ht="12.75">
      <c r="B1336" s="2"/>
    </row>
    <row r="1337" ht="12.75">
      <c r="B1337" s="2"/>
    </row>
    <row r="1338" ht="12.75">
      <c r="B1338" s="2"/>
    </row>
    <row r="1339" ht="12.75">
      <c r="B1339" s="2"/>
    </row>
    <row r="1340" ht="12.75">
      <c r="B1340" s="2"/>
    </row>
    <row r="1341" ht="12.75">
      <c r="B1341" s="2"/>
    </row>
    <row r="1342" ht="12.75">
      <c r="B1342" s="2"/>
    </row>
    <row r="1343" ht="12.75">
      <c r="B1343" s="2"/>
    </row>
    <row r="1344" ht="12.75">
      <c r="B1344" s="2"/>
    </row>
    <row r="1345" ht="12.75">
      <c r="B1345" s="2"/>
    </row>
    <row r="1346" ht="12.75">
      <c r="B1346" s="2"/>
    </row>
    <row r="1347" ht="12.75">
      <c r="B1347" s="2"/>
    </row>
    <row r="1348" ht="12.75">
      <c r="B1348" s="2"/>
    </row>
    <row r="1349" ht="12.75">
      <c r="B1349" s="2"/>
    </row>
    <row r="1350" ht="12.75">
      <c r="B1350" s="2"/>
    </row>
    <row r="1351" ht="12.75">
      <c r="B1351" s="2"/>
    </row>
    <row r="1352" ht="12.75">
      <c r="B1352" s="2"/>
    </row>
    <row r="1353" ht="12.75">
      <c r="B1353" s="2"/>
    </row>
    <row r="1354" ht="12.75">
      <c r="B1354" s="2"/>
    </row>
    <row r="1355" ht="12.75">
      <c r="B1355" s="2"/>
    </row>
    <row r="1356" ht="12.75">
      <c r="B1356" s="2"/>
    </row>
    <row r="1357" ht="12.75">
      <c r="B1357" s="2"/>
    </row>
    <row r="1358" ht="12.75">
      <c r="B1358" s="2"/>
    </row>
    <row r="1359" ht="12.75">
      <c r="B1359" s="2"/>
    </row>
    <row r="1360" ht="12.75">
      <c r="B1360" s="2"/>
    </row>
    <row r="1361" ht="12.75">
      <c r="B1361" s="2"/>
    </row>
    <row r="1362" ht="12.75">
      <c r="B1362" s="2"/>
    </row>
    <row r="1363" ht="12.75">
      <c r="B1363" s="2"/>
    </row>
    <row r="1364" ht="12.75">
      <c r="B1364" s="2"/>
    </row>
    <row r="1365" ht="12.75">
      <c r="B1365" s="2"/>
    </row>
    <row r="1366" ht="12.75">
      <c r="B1366" s="2"/>
    </row>
    <row r="1367" ht="12.75">
      <c r="B1367" s="2"/>
    </row>
    <row r="1368" ht="12.75">
      <c r="B1368" s="2"/>
    </row>
    <row r="1369" ht="12.75">
      <c r="B1369" s="2"/>
    </row>
    <row r="1370" ht="12.75">
      <c r="B1370" s="2"/>
    </row>
    <row r="1371" ht="12.75">
      <c r="B1371" s="2"/>
    </row>
    <row r="1372" ht="12.75">
      <c r="B1372" s="2"/>
    </row>
    <row r="1373" ht="12.75">
      <c r="B1373" s="2"/>
    </row>
    <row r="1374" ht="12.75">
      <c r="B1374" s="2"/>
    </row>
    <row r="1375" ht="12.75">
      <c r="B1375" s="2"/>
    </row>
    <row r="1376" ht="12.75">
      <c r="B1376" s="2"/>
    </row>
    <row r="1377" ht="12.75">
      <c r="B1377" s="2"/>
    </row>
    <row r="1378" ht="12.75">
      <c r="B1378" s="2"/>
    </row>
    <row r="1379" ht="12.75">
      <c r="B1379" s="2"/>
    </row>
    <row r="1380" ht="12.75">
      <c r="B1380" s="2"/>
    </row>
    <row r="1381" ht="12.75">
      <c r="B1381" s="2"/>
    </row>
    <row r="1382" ht="12.75">
      <c r="B1382" s="2"/>
    </row>
    <row r="1383" ht="12.75">
      <c r="B1383" s="2"/>
    </row>
    <row r="1384" ht="12.75">
      <c r="B1384" s="2"/>
    </row>
    <row r="1385" ht="12.75">
      <c r="B1385" s="2"/>
    </row>
    <row r="1386" ht="12.75">
      <c r="B1386" s="2"/>
    </row>
    <row r="1387" ht="12.75">
      <c r="B1387" s="2"/>
    </row>
    <row r="1388" ht="12.75">
      <c r="B1388" s="2"/>
    </row>
    <row r="1389" ht="12.75">
      <c r="B1389" s="2"/>
    </row>
    <row r="1390" ht="12.75">
      <c r="B1390" s="2"/>
    </row>
    <row r="1391" ht="12.75">
      <c r="B1391" s="2"/>
    </row>
    <row r="1392" ht="12.75">
      <c r="B1392" s="2"/>
    </row>
    <row r="1393" ht="12.75">
      <c r="B1393" s="2"/>
    </row>
    <row r="1394" ht="12.75">
      <c r="B1394" s="2"/>
    </row>
    <row r="1395" ht="12.75">
      <c r="B1395" s="2"/>
    </row>
    <row r="1396" ht="12.75">
      <c r="B1396" s="2"/>
    </row>
    <row r="1397" ht="12.75">
      <c r="B1397" s="2"/>
    </row>
    <row r="1398" ht="12.75">
      <c r="B1398" s="2"/>
    </row>
    <row r="1399" ht="12.75">
      <c r="B1399" s="2"/>
    </row>
    <row r="1400" ht="12.75">
      <c r="B1400" s="2"/>
    </row>
    <row r="1401" ht="12.75">
      <c r="B1401" s="2"/>
    </row>
    <row r="1402" ht="12.75">
      <c r="B1402" s="2"/>
    </row>
    <row r="1403" ht="12.75">
      <c r="B1403" s="2"/>
    </row>
    <row r="1404" ht="12.75">
      <c r="B1404" s="2"/>
    </row>
    <row r="1405" ht="12.75">
      <c r="B1405" s="2"/>
    </row>
    <row r="1406" ht="12.75">
      <c r="B1406" s="2"/>
    </row>
    <row r="1407" ht="12.75">
      <c r="B1407" s="2"/>
    </row>
    <row r="1408" ht="12.75">
      <c r="B1408" s="2"/>
    </row>
    <row r="1409" ht="12.75">
      <c r="B1409" s="2"/>
    </row>
    <row r="1410" ht="12.75">
      <c r="B1410" s="2"/>
    </row>
    <row r="1411" ht="12.75">
      <c r="B1411" s="2"/>
    </row>
    <row r="1412" ht="12.75">
      <c r="B1412" s="2"/>
    </row>
    <row r="1413" ht="12.75">
      <c r="B1413" s="2"/>
    </row>
    <row r="1414" ht="12.75">
      <c r="B1414" s="2"/>
    </row>
    <row r="1415" ht="12.75">
      <c r="B1415" s="2"/>
    </row>
    <row r="1416" ht="12.75">
      <c r="B1416" s="2"/>
    </row>
    <row r="1417" ht="12.75">
      <c r="B1417" s="2"/>
    </row>
    <row r="1418" ht="12.75">
      <c r="B1418" s="2"/>
    </row>
    <row r="1419" ht="12.75">
      <c r="B1419" s="2"/>
    </row>
    <row r="1420" ht="12.75">
      <c r="B1420" s="2"/>
    </row>
    <row r="1421" ht="12.75">
      <c r="B1421" s="2"/>
    </row>
    <row r="1422" ht="12.75">
      <c r="B1422" s="2"/>
    </row>
    <row r="1423" ht="12.75">
      <c r="B1423" s="2"/>
    </row>
    <row r="1424" ht="12.75">
      <c r="B1424" s="2"/>
    </row>
    <row r="1425" ht="12.75">
      <c r="B1425" s="2"/>
    </row>
    <row r="1426" ht="12.75">
      <c r="B1426" s="2"/>
    </row>
    <row r="1427" ht="12.75">
      <c r="B1427" s="2"/>
    </row>
    <row r="1428" ht="12.75">
      <c r="B1428" s="2"/>
    </row>
    <row r="1429" ht="12.75">
      <c r="B1429" s="2"/>
    </row>
    <row r="1430" ht="12.75">
      <c r="B1430" s="2"/>
    </row>
    <row r="1431" ht="12.75">
      <c r="B1431" s="2"/>
    </row>
    <row r="1432" ht="12.75">
      <c r="B1432" s="2"/>
    </row>
    <row r="1433" ht="12.75">
      <c r="B1433" s="2"/>
    </row>
    <row r="1434" ht="12.75">
      <c r="B1434" s="2"/>
    </row>
    <row r="1435" ht="12.75">
      <c r="B1435" s="2"/>
    </row>
    <row r="1436" ht="12.75">
      <c r="B1436" s="2"/>
    </row>
    <row r="1437" ht="12.75">
      <c r="B1437" s="2"/>
    </row>
    <row r="1438" ht="12.75">
      <c r="B1438" s="2"/>
    </row>
    <row r="1439" ht="12.75">
      <c r="B1439" s="2"/>
    </row>
    <row r="1440" ht="12.75">
      <c r="B1440" s="2"/>
    </row>
    <row r="1441" ht="12.75">
      <c r="B1441" s="2"/>
    </row>
    <row r="1442" ht="12.75">
      <c r="B1442" s="2"/>
    </row>
    <row r="1443" ht="12.75">
      <c r="B1443" s="2"/>
    </row>
    <row r="1444" ht="12.75">
      <c r="B1444" s="2"/>
    </row>
    <row r="1445" ht="12.75">
      <c r="B1445" s="2"/>
    </row>
    <row r="1446" ht="12.75">
      <c r="B1446" s="2"/>
    </row>
    <row r="1447" ht="12.75">
      <c r="B1447" s="2"/>
    </row>
    <row r="1448" ht="12.75">
      <c r="B1448" s="2"/>
    </row>
    <row r="1449" ht="12.75">
      <c r="B1449" s="2"/>
    </row>
    <row r="1450" ht="12.75">
      <c r="B1450" s="2"/>
    </row>
    <row r="1451" ht="12.75">
      <c r="B1451" s="2"/>
    </row>
    <row r="1452" ht="12.75">
      <c r="B1452" s="2"/>
    </row>
    <row r="1453" ht="12.75">
      <c r="B1453" s="2"/>
    </row>
    <row r="1454" ht="12.75">
      <c r="B1454" s="2"/>
    </row>
    <row r="1455" ht="12.75">
      <c r="B1455" s="2"/>
    </row>
    <row r="1456" ht="12.75">
      <c r="B1456" s="2"/>
    </row>
    <row r="1457" ht="12.75">
      <c r="B1457" s="2"/>
    </row>
    <row r="1458" ht="12.75">
      <c r="B1458" s="2"/>
    </row>
    <row r="1459" ht="12.75">
      <c r="B1459" s="2"/>
    </row>
    <row r="1460" ht="12.75">
      <c r="B1460" s="2"/>
    </row>
    <row r="1461" ht="12.75">
      <c r="B1461" s="2"/>
    </row>
    <row r="1462" ht="12.75">
      <c r="B1462" s="2"/>
    </row>
    <row r="1463" ht="12.75">
      <c r="B1463" s="2"/>
    </row>
    <row r="1464" ht="12.75">
      <c r="B1464" s="2"/>
    </row>
    <row r="1465" ht="12.75">
      <c r="B1465" s="2"/>
    </row>
    <row r="1466" ht="12.75">
      <c r="B1466" s="2"/>
    </row>
    <row r="1467" ht="12.75">
      <c r="B1467" s="2"/>
    </row>
    <row r="1468" ht="12.75">
      <c r="B1468" s="2"/>
    </row>
    <row r="1469" ht="12.75">
      <c r="B1469" s="2"/>
    </row>
    <row r="1470" ht="12.75">
      <c r="B1470" s="2"/>
    </row>
    <row r="1471" ht="12.75">
      <c r="B1471" s="2"/>
    </row>
    <row r="1472" ht="12.75">
      <c r="B1472" s="2"/>
    </row>
    <row r="1473" ht="12.75">
      <c r="B1473" s="2"/>
    </row>
    <row r="1474" ht="12.75">
      <c r="B1474" s="2"/>
    </row>
    <row r="1475" ht="12.75">
      <c r="B1475" s="2"/>
    </row>
    <row r="1476" ht="12.75">
      <c r="B1476" s="2"/>
    </row>
    <row r="1477" ht="12.75">
      <c r="B1477" s="2"/>
    </row>
    <row r="1478" ht="12.75">
      <c r="B1478" s="2"/>
    </row>
    <row r="1479" ht="12.75">
      <c r="B1479" s="2"/>
    </row>
    <row r="1480" ht="12.75">
      <c r="B1480" s="2"/>
    </row>
    <row r="1481" ht="12.75">
      <c r="B1481" s="2"/>
    </row>
    <row r="1482" ht="12.75">
      <c r="B1482" s="2"/>
    </row>
    <row r="1483" ht="12.75">
      <c r="B1483" s="2"/>
    </row>
    <row r="1484" ht="12.75">
      <c r="B1484" s="2"/>
    </row>
    <row r="1485" ht="12.75">
      <c r="B1485" s="2"/>
    </row>
    <row r="1486" ht="12.75">
      <c r="B1486" s="2"/>
    </row>
    <row r="1487" ht="12.75">
      <c r="B1487" s="2"/>
    </row>
    <row r="1488" ht="12.75">
      <c r="B1488" s="2"/>
    </row>
    <row r="1489" ht="12.75">
      <c r="B1489" s="2"/>
    </row>
    <row r="1490" ht="12.75">
      <c r="B1490" s="2"/>
    </row>
    <row r="1491" ht="12.75">
      <c r="B1491" s="2"/>
    </row>
    <row r="1492" ht="12.75">
      <c r="B1492" s="2"/>
    </row>
    <row r="1493" ht="12.75">
      <c r="B1493" s="2"/>
    </row>
    <row r="1494" ht="12.75">
      <c r="B1494" s="2"/>
    </row>
    <row r="1495" ht="12.75">
      <c r="B1495" s="2"/>
    </row>
    <row r="1496" ht="12.75">
      <c r="B1496" s="2"/>
    </row>
    <row r="1497" ht="12.75">
      <c r="B1497" s="2"/>
    </row>
    <row r="1498" ht="12.75">
      <c r="B1498" s="2"/>
    </row>
    <row r="1499" ht="12.75">
      <c r="B1499" s="2"/>
    </row>
    <row r="1500" ht="12.75">
      <c r="B1500" s="2"/>
    </row>
    <row r="1501" ht="12.75">
      <c r="B1501" s="2"/>
    </row>
    <row r="1502" ht="12.75">
      <c r="B1502" s="2"/>
    </row>
    <row r="1503" ht="12.75">
      <c r="B1503" s="2"/>
    </row>
    <row r="1504" ht="12.75">
      <c r="B1504" s="2"/>
    </row>
    <row r="1505" ht="12.75">
      <c r="B1505" s="2"/>
    </row>
    <row r="1506" ht="12.75">
      <c r="B1506" s="2"/>
    </row>
    <row r="1507" ht="12.75">
      <c r="B1507" s="2"/>
    </row>
    <row r="1508" ht="12.75">
      <c r="B1508" s="2"/>
    </row>
    <row r="1509" ht="12.75">
      <c r="B1509" s="2"/>
    </row>
    <row r="1510" ht="12.75">
      <c r="B1510" s="2"/>
    </row>
    <row r="1511" ht="12.75">
      <c r="B1511" s="2"/>
    </row>
    <row r="1512" ht="12.75">
      <c r="B1512" s="2"/>
    </row>
    <row r="1513" ht="12.75">
      <c r="B1513" s="2"/>
    </row>
    <row r="1514" ht="12.75">
      <c r="B1514" s="2"/>
    </row>
    <row r="1515" ht="12.75">
      <c r="B1515" s="2"/>
    </row>
    <row r="1516" ht="12.75">
      <c r="B1516" s="2"/>
    </row>
    <row r="1517" ht="12.75">
      <c r="B1517" s="2"/>
    </row>
    <row r="1518" ht="12.75">
      <c r="B1518" s="2"/>
    </row>
    <row r="1519" ht="12.75">
      <c r="B1519" s="2"/>
    </row>
    <row r="1520" ht="12.75">
      <c r="B1520" s="2"/>
    </row>
    <row r="1521" ht="12.75">
      <c r="B1521" s="2"/>
    </row>
    <row r="1522" ht="12.75">
      <c r="B1522" s="2"/>
    </row>
    <row r="1523" ht="12.75">
      <c r="B1523" s="2"/>
    </row>
    <row r="1524" ht="12.75">
      <c r="B1524" s="2"/>
    </row>
    <row r="1525" ht="12.75">
      <c r="B1525" s="2"/>
    </row>
    <row r="1526" ht="12.75">
      <c r="B1526" s="2"/>
    </row>
    <row r="1527" ht="12.75">
      <c r="B1527" s="2"/>
    </row>
    <row r="1528" ht="12.75">
      <c r="B1528" s="2"/>
    </row>
    <row r="1529" ht="12.75">
      <c r="B1529" s="2"/>
    </row>
    <row r="1530" ht="12.75">
      <c r="B1530" s="2"/>
    </row>
    <row r="1531" ht="12.75">
      <c r="B1531" s="2"/>
    </row>
    <row r="1532" ht="12.75">
      <c r="B1532" s="2"/>
    </row>
    <row r="1533" ht="12.75">
      <c r="B1533" s="2"/>
    </row>
    <row r="1534" ht="12.75">
      <c r="B1534" s="2"/>
    </row>
    <row r="1535" ht="12.75">
      <c r="B1535" s="2"/>
    </row>
    <row r="1536" ht="12.75">
      <c r="B1536" s="2"/>
    </row>
    <row r="1537" ht="12.75">
      <c r="B1537" s="2"/>
    </row>
    <row r="1538" ht="12.75">
      <c r="B1538" s="2"/>
    </row>
    <row r="1539" ht="12.75">
      <c r="B1539" s="2"/>
    </row>
    <row r="1540" ht="12.75">
      <c r="B1540" s="2"/>
    </row>
    <row r="1541" ht="12.75">
      <c r="B1541" s="2"/>
    </row>
    <row r="1542" ht="12.75">
      <c r="B1542" s="2"/>
    </row>
    <row r="1543" ht="12.75">
      <c r="B1543" s="2"/>
    </row>
    <row r="1544" ht="12.75">
      <c r="B1544" s="2"/>
    </row>
    <row r="1545" ht="12.75">
      <c r="B1545" s="2"/>
    </row>
    <row r="1546" ht="12.75">
      <c r="B1546" s="2"/>
    </row>
    <row r="1547" ht="12.75">
      <c r="B1547" s="2"/>
    </row>
    <row r="1548" ht="12.75">
      <c r="B1548" s="2"/>
    </row>
    <row r="1549" ht="12.75">
      <c r="B1549" s="2"/>
    </row>
    <row r="1550" ht="12.75">
      <c r="B1550" s="2"/>
    </row>
    <row r="1551" ht="12.75">
      <c r="B1551" s="2"/>
    </row>
    <row r="1552" ht="12.75">
      <c r="B1552" s="2"/>
    </row>
    <row r="1553" ht="12.75">
      <c r="B1553" s="2"/>
    </row>
    <row r="1554" ht="12.75">
      <c r="B1554" s="2"/>
    </row>
    <row r="1555" ht="12.75">
      <c r="B1555" s="2"/>
    </row>
    <row r="1556" ht="12.75">
      <c r="B1556" s="2"/>
    </row>
    <row r="1557" ht="12.75">
      <c r="B1557" s="2"/>
    </row>
    <row r="1558" ht="12.75">
      <c r="B1558" s="2"/>
    </row>
    <row r="1559" ht="12.75">
      <c r="B1559" s="2"/>
    </row>
    <row r="1560" ht="12.75">
      <c r="B1560" s="2"/>
    </row>
    <row r="1561" ht="12.75">
      <c r="B1561" s="2"/>
    </row>
    <row r="1562" ht="12.75">
      <c r="B1562" s="2"/>
    </row>
    <row r="1563" ht="12.75">
      <c r="B1563" s="2"/>
    </row>
    <row r="1564" ht="12.75">
      <c r="B1564" s="2"/>
    </row>
    <row r="1565" ht="12.75">
      <c r="B1565" s="2"/>
    </row>
    <row r="1566" ht="12.75">
      <c r="B1566" s="2"/>
    </row>
    <row r="1567" ht="12.75">
      <c r="B1567" s="2"/>
    </row>
    <row r="1568" ht="12.75">
      <c r="B1568" s="2"/>
    </row>
    <row r="1569" ht="12.75">
      <c r="B1569" s="2"/>
    </row>
    <row r="1570" ht="12.75">
      <c r="B1570" s="2"/>
    </row>
    <row r="1571" ht="12.75">
      <c r="B1571" s="2"/>
    </row>
    <row r="1572" ht="12.75">
      <c r="B1572" s="2"/>
    </row>
    <row r="1573" ht="12.75">
      <c r="B1573" s="2"/>
    </row>
    <row r="1574" ht="12.75">
      <c r="B1574" s="2"/>
    </row>
    <row r="1575" ht="12.75">
      <c r="B1575" s="2"/>
    </row>
    <row r="1576" ht="12.75">
      <c r="B1576" s="2"/>
    </row>
    <row r="1577" ht="12.75">
      <c r="B1577" s="2"/>
    </row>
    <row r="1578" ht="12.75">
      <c r="B1578" s="2"/>
    </row>
    <row r="1579" ht="12.75">
      <c r="B1579" s="2"/>
    </row>
    <row r="1580" ht="12.75">
      <c r="B1580" s="2"/>
    </row>
    <row r="1581" ht="12.75">
      <c r="B1581" s="2"/>
    </row>
    <row r="1582" ht="12.75">
      <c r="B1582" s="2"/>
    </row>
    <row r="1583" ht="12.75">
      <c r="B1583" s="2"/>
    </row>
    <row r="1584" ht="12.75">
      <c r="B1584" s="2"/>
    </row>
    <row r="1585" ht="12.75">
      <c r="B1585" s="2"/>
    </row>
    <row r="1586" ht="12.75">
      <c r="B1586" s="2"/>
    </row>
    <row r="1587" ht="12.75">
      <c r="B1587" s="2"/>
    </row>
    <row r="1588" ht="12.75">
      <c r="B1588" s="2"/>
    </row>
    <row r="1589" ht="12.75">
      <c r="B1589" s="2"/>
    </row>
    <row r="1590" ht="12.75">
      <c r="B1590" s="2"/>
    </row>
    <row r="1591" ht="12.75">
      <c r="B1591" s="2"/>
    </row>
    <row r="1592" ht="12.75">
      <c r="B1592" s="2"/>
    </row>
    <row r="1593" ht="12.75">
      <c r="B1593" s="2"/>
    </row>
    <row r="1594" ht="12.75">
      <c r="B1594" s="2"/>
    </row>
    <row r="1595" ht="12.75">
      <c r="B1595" s="2"/>
    </row>
    <row r="1596" ht="12.75">
      <c r="B1596" s="2"/>
    </row>
    <row r="1597" ht="12.75">
      <c r="B1597" s="2"/>
    </row>
    <row r="1598" ht="12.75">
      <c r="B1598" s="2"/>
    </row>
    <row r="1599" ht="12.75">
      <c r="B1599" s="2"/>
    </row>
    <row r="1600" ht="12.75">
      <c r="B1600" s="2"/>
    </row>
    <row r="1601" ht="12.75">
      <c r="B1601" s="2"/>
    </row>
    <row r="1602" ht="12.75">
      <c r="B1602" s="2"/>
    </row>
    <row r="1603" ht="12.75">
      <c r="B1603" s="2"/>
    </row>
    <row r="1604" ht="12.75">
      <c r="B1604" s="2"/>
    </row>
    <row r="1605" ht="12.75">
      <c r="B1605" s="2"/>
    </row>
    <row r="1606" ht="12.75">
      <c r="B1606" s="2"/>
    </row>
    <row r="1607" ht="12.75">
      <c r="B1607" s="2"/>
    </row>
    <row r="1608" ht="12.75">
      <c r="B1608" s="2"/>
    </row>
    <row r="1609" ht="12.75">
      <c r="B1609" s="2"/>
    </row>
    <row r="1610" ht="12.75">
      <c r="B1610" s="2"/>
    </row>
    <row r="1611" ht="12.75">
      <c r="B1611" s="2"/>
    </row>
    <row r="1612" ht="12.75">
      <c r="B1612" s="2"/>
    </row>
    <row r="1613" ht="12.75">
      <c r="B1613" s="2"/>
    </row>
    <row r="1614" ht="12.75">
      <c r="B1614" s="2"/>
    </row>
    <row r="1615" ht="12.75">
      <c r="B1615" s="2"/>
    </row>
    <row r="1616" ht="12.75">
      <c r="B1616" s="2"/>
    </row>
    <row r="1617" ht="12.75">
      <c r="B1617" s="2"/>
    </row>
    <row r="1618" ht="12.75">
      <c r="B1618" s="2"/>
    </row>
    <row r="1619" ht="12.75">
      <c r="B1619" s="2"/>
    </row>
    <row r="1620" ht="12.75">
      <c r="B1620" s="2"/>
    </row>
    <row r="1621" ht="12.75">
      <c r="B1621" s="2"/>
    </row>
    <row r="1622" ht="12.75">
      <c r="B1622" s="2"/>
    </row>
    <row r="1623" ht="12.75">
      <c r="B1623" s="2"/>
    </row>
    <row r="1624" ht="12.75">
      <c r="B1624" s="2"/>
    </row>
    <row r="1625" ht="12.75">
      <c r="B1625" s="2"/>
    </row>
    <row r="1626" ht="12.75">
      <c r="B1626" s="2"/>
    </row>
    <row r="1627" ht="12.75">
      <c r="B1627" s="2"/>
    </row>
    <row r="1628" ht="12.75">
      <c r="B1628" s="2"/>
    </row>
    <row r="1629" ht="12.75">
      <c r="B1629" s="2"/>
    </row>
    <row r="1630" ht="12.75">
      <c r="B1630" s="2"/>
    </row>
    <row r="1631" ht="12.75">
      <c r="B1631" s="2"/>
    </row>
    <row r="1632" ht="12.75">
      <c r="B1632" s="2"/>
    </row>
    <row r="1633" ht="12.75">
      <c r="B1633" s="2"/>
    </row>
    <row r="1634" ht="12.75">
      <c r="B1634" s="2"/>
    </row>
    <row r="1635" ht="12.75">
      <c r="B1635" s="2"/>
    </row>
    <row r="1636" ht="12.75">
      <c r="B1636" s="2"/>
    </row>
    <row r="1637" ht="12.75">
      <c r="B1637" s="2"/>
    </row>
    <row r="1638" ht="12.75">
      <c r="B1638" s="2"/>
    </row>
    <row r="1639" ht="12.75">
      <c r="B1639" s="2"/>
    </row>
    <row r="1640" ht="12.75">
      <c r="B1640" s="2"/>
    </row>
    <row r="1641" ht="12.75">
      <c r="B1641" s="2"/>
    </row>
    <row r="1642" ht="12.75">
      <c r="B1642" s="2"/>
    </row>
    <row r="1643" ht="12.75">
      <c r="B1643" s="2"/>
    </row>
    <row r="1644" ht="12.75">
      <c r="B1644" s="2"/>
    </row>
    <row r="1645" ht="12.75">
      <c r="B1645" s="2"/>
    </row>
    <row r="1646" ht="12.75">
      <c r="B1646" s="2"/>
    </row>
    <row r="1647" ht="12.75">
      <c r="B1647" s="2"/>
    </row>
    <row r="1648" ht="12.75">
      <c r="B1648" s="2"/>
    </row>
    <row r="1649" ht="12.75">
      <c r="B1649" s="2"/>
    </row>
    <row r="1650" ht="12.75">
      <c r="B1650" s="2"/>
    </row>
    <row r="1651" ht="12.75">
      <c r="B1651" s="2"/>
    </row>
    <row r="1652" ht="12.75">
      <c r="B1652" s="2"/>
    </row>
    <row r="1653" ht="12.75">
      <c r="B1653" s="2"/>
    </row>
    <row r="1654" ht="12.75">
      <c r="B1654" s="2"/>
    </row>
    <row r="1655" ht="12.75">
      <c r="B1655" s="2"/>
    </row>
    <row r="1656" ht="12.75">
      <c r="B1656" s="2"/>
    </row>
    <row r="1657" ht="12.75">
      <c r="B1657" s="2"/>
    </row>
    <row r="1658" ht="12.75">
      <c r="B1658" s="2"/>
    </row>
    <row r="1659" ht="12.75">
      <c r="B1659" s="2"/>
    </row>
    <row r="1660" ht="12.75">
      <c r="B1660" s="2"/>
    </row>
    <row r="1661" ht="12.75">
      <c r="B1661" s="2"/>
    </row>
    <row r="1662" ht="12.75">
      <c r="B1662" s="2"/>
    </row>
    <row r="1663" ht="12.75">
      <c r="B1663" s="2"/>
    </row>
    <row r="1664" ht="12.75">
      <c r="B1664" s="2"/>
    </row>
    <row r="1665" ht="12.75">
      <c r="B1665" s="2"/>
    </row>
    <row r="1666" ht="12.75">
      <c r="B1666" s="2"/>
    </row>
    <row r="1667" ht="12.75">
      <c r="B1667" s="2"/>
    </row>
    <row r="1668" ht="12.75">
      <c r="B1668" s="2"/>
    </row>
    <row r="1669" ht="12.75">
      <c r="B1669" s="2"/>
    </row>
    <row r="1670" ht="12.75">
      <c r="B1670" s="2"/>
    </row>
    <row r="1671" ht="12.75">
      <c r="B1671" s="2"/>
    </row>
    <row r="1672" ht="12.75">
      <c r="B1672" s="2"/>
    </row>
    <row r="1673" ht="12.75">
      <c r="B1673" s="2"/>
    </row>
    <row r="1674" ht="12.75">
      <c r="B1674" s="2"/>
    </row>
    <row r="1675" ht="12.75">
      <c r="B1675" s="2"/>
    </row>
    <row r="1676" ht="12.75">
      <c r="B1676" s="2"/>
    </row>
    <row r="1677" ht="12.75">
      <c r="B1677" s="2"/>
    </row>
    <row r="1678" ht="12.75">
      <c r="B1678" s="2"/>
    </row>
    <row r="1679" ht="12.75">
      <c r="B1679" s="2"/>
    </row>
    <row r="1680" ht="12.75">
      <c r="B1680" s="2"/>
    </row>
    <row r="1681" ht="12.75">
      <c r="B1681" s="2"/>
    </row>
    <row r="1682" ht="12.75">
      <c r="B1682" s="2"/>
    </row>
    <row r="1683" ht="12.75">
      <c r="B1683" s="2"/>
    </row>
    <row r="1684" ht="12.75">
      <c r="B1684" s="2"/>
    </row>
    <row r="1685" ht="12.75">
      <c r="B1685" s="2"/>
    </row>
    <row r="1686" ht="12.75">
      <c r="B1686" s="2"/>
    </row>
    <row r="1687" ht="12.75">
      <c r="B1687" s="2"/>
    </row>
    <row r="1688" ht="12.75">
      <c r="B1688" s="2"/>
    </row>
    <row r="1689" ht="12.75">
      <c r="B1689" s="2"/>
    </row>
    <row r="1690" ht="12.75">
      <c r="B1690" s="2"/>
    </row>
    <row r="1691" ht="12.75">
      <c r="B1691" s="2"/>
    </row>
    <row r="1692" ht="12.75">
      <c r="B1692" s="2"/>
    </row>
    <row r="1693" ht="12.75">
      <c r="B1693" s="2"/>
    </row>
    <row r="1694" ht="12.75">
      <c r="B1694" s="2"/>
    </row>
    <row r="1695" ht="12.75">
      <c r="B1695" s="2"/>
    </row>
    <row r="1696" ht="12.75">
      <c r="B1696" s="2"/>
    </row>
    <row r="1697" ht="12.75">
      <c r="B1697" s="2"/>
    </row>
    <row r="1698" ht="12.75">
      <c r="B1698" s="2"/>
    </row>
    <row r="1699" ht="12.75">
      <c r="B1699" s="2"/>
    </row>
    <row r="1700" ht="12.75">
      <c r="B1700" s="2"/>
    </row>
    <row r="1701" ht="12.75">
      <c r="B1701" s="2"/>
    </row>
    <row r="1702" ht="12.75">
      <c r="B1702" s="2"/>
    </row>
    <row r="1703" ht="12.75">
      <c r="B1703" s="2"/>
    </row>
    <row r="1704" ht="12.75">
      <c r="B1704" s="2"/>
    </row>
    <row r="1705" ht="12.75">
      <c r="B1705" s="2"/>
    </row>
    <row r="1706" ht="12.75">
      <c r="B1706" s="2"/>
    </row>
    <row r="1707" ht="12.75">
      <c r="B1707" s="2"/>
    </row>
    <row r="1708" ht="12.75">
      <c r="B1708" s="2"/>
    </row>
    <row r="1709" ht="12.75">
      <c r="B1709" s="2"/>
    </row>
    <row r="1710" ht="12.75">
      <c r="B1710" s="2"/>
    </row>
    <row r="1711" ht="12.75">
      <c r="B1711" s="2"/>
    </row>
    <row r="1712" ht="12.75">
      <c r="B1712" s="2"/>
    </row>
    <row r="1713" ht="12.75">
      <c r="B1713" s="2"/>
    </row>
    <row r="1714" ht="12.75">
      <c r="B1714" s="2"/>
    </row>
    <row r="1715" ht="12.75">
      <c r="B1715" s="2"/>
    </row>
    <row r="1716" ht="12.75">
      <c r="B1716" s="2"/>
    </row>
    <row r="1717" ht="12.75">
      <c r="B1717" s="2"/>
    </row>
    <row r="1718" ht="12.75">
      <c r="B1718" s="2"/>
    </row>
    <row r="1719" ht="12.75">
      <c r="B1719" s="2"/>
    </row>
    <row r="1720" ht="12.75">
      <c r="B1720" s="2"/>
    </row>
    <row r="1721" ht="12.75">
      <c r="B1721" s="2"/>
    </row>
    <row r="1722" ht="12.75">
      <c r="B1722" s="2"/>
    </row>
    <row r="1723" ht="12.75">
      <c r="B1723" s="2"/>
    </row>
    <row r="1724" ht="12.75">
      <c r="B1724" s="2"/>
    </row>
    <row r="1725" ht="12.75">
      <c r="B1725" s="2"/>
    </row>
    <row r="1726" ht="12.75">
      <c r="B1726" s="2"/>
    </row>
    <row r="1727" ht="12.75">
      <c r="B1727" s="2"/>
    </row>
    <row r="1728" ht="12.75">
      <c r="B1728" s="2"/>
    </row>
    <row r="1729" ht="12.75">
      <c r="B1729" s="2"/>
    </row>
    <row r="1730" ht="12.75">
      <c r="B1730" s="2"/>
    </row>
    <row r="1731" ht="12.75">
      <c r="B1731" s="2"/>
    </row>
    <row r="1732" ht="12.75">
      <c r="B1732" s="2"/>
    </row>
    <row r="1733" ht="12.75">
      <c r="B1733" s="2"/>
    </row>
    <row r="1734" ht="12.75">
      <c r="B1734" s="2"/>
    </row>
    <row r="1735" ht="12.75">
      <c r="B1735" s="2"/>
    </row>
    <row r="1736" ht="12.75">
      <c r="B1736" s="2"/>
    </row>
    <row r="1737" ht="12.75">
      <c r="B1737" s="2"/>
    </row>
    <row r="1738" ht="12.75">
      <c r="B1738" s="2"/>
    </row>
    <row r="1739" ht="12.75">
      <c r="B1739" s="2"/>
    </row>
    <row r="1740" ht="12.75">
      <c r="B1740" s="2"/>
    </row>
    <row r="1741" ht="12.75">
      <c r="B1741" s="2"/>
    </row>
    <row r="1742" ht="12.75">
      <c r="B1742" s="2"/>
    </row>
    <row r="1743" ht="12.75">
      <c r="B1743" s="2"/>
    </row>
    <row r="1744" ht="12.75">
      <c r="B1744" s="2"/>
    </row>
    <row r="1745" ht="12.75">
      <c r="B1745" s="2"/>
    </row>
    <row r="1746" ht="12.75">
      <c r="B1746" s="2"/>
    </row>
    <row r="1747" ht="12.75">
      <c r="B1747" s="2"/>
    </row>
    <row r="1748" ht="12.75">
      <c r="B1748" s="2"/>
    </row>
    <row r="1749" ht="12.75">
      <c r="B1749" s="2"/>
    </row>
    <row r="1750" ht="12.75">
      <c r="B1750" s="2"/>
    </row>
    <row r="1751" ht="12.75">
      <c r="B1751" s="2"/>
    </row>
    <row r="1752" ht="12.75">
      <c r="B1752" s="2"/>
    </row>
    <row r="1753" ht="12.75">
      <c r="B1753" s="2"/>
    </row>
    <row r="1754" ht="12.75">
      <c r="B1754" s="2"/>
    </row>
    <row r="1755" ht="12.75">
      <c r="B1755" s="2"/>
    </row>
    <row r="1756" ht="12.75">
      <c r="B1756" s="2"/>
    </row>
    <row r="1757" ht="12.75">
      <c r="B1757" s="2"/>
    </row>
    <row r="1758" ht="12.75">
      <c r="B1758" s="2"/>
    </row>
    <row r="1759" ht="12.75">
      <c r="B1759" s="2"/>
    </row>
    <row r="1760" ht="12.75">
      <c r="B1760" s="2"/>
    </row>
    <row r="1761" ht="12.75">
      <c r="B1761" s="2"/>
    </row>
    <row r="1762" ht="12.75">
      <c r="B1762" s="2"/>
    </row>
    <row r="1763" ht="12.75">
      <c r="B1763" s="2"/>
    </row>
    <row r="1764" ht="12.75">
      <c r="B1764" s="2"/>
    </row>
    <row r="1765" ht="12.75">
      <c r="B1765" s="2"/>
    </row>
    <row r="1766" ht="12.75">
      <c r="B1766" s="2"/>
    </row>
    <row r="1767" ht="12.75">
      <c r="B1767" s="2"/>
    </row>
    <row r="1768" ht="12.75">
      <c r="B1768" s="2"/>
    </row>
    <row r="1769" ht="12.75">
      <c r="B1769" s="2"/>
    </row>
    <row r="1770" ht="12.75">
      <c r="B1770" s="2"/>
    </row>
    <row r="1771" ht="12.75">
      <c r="B1771" s="2"/>
    </row>
    <row r="1772" ht="12.75">
      <c r="B1772" s="2"/>
    </row>
    <row r="1773" ht="12.75">
      <c r="B1773" s="2"/>
    </row>
    <row r="1774" ht="12.75">
      <c r="B1774" s="2"/>
    </row>
    <row r="1775" ht="12.75">
      <c r="B1775" s="2"/>
    </row>
    <row r="1776" ht="12.75">
      <c r="B1776" s="2"/>
    </row>
    <row r="1777" ht="12.75">
      <c r="B1777" s="2"/>
    </row>
    <row r="1778" ht="12.75">
      <c r="B1778" s="2"/>
    </row>
    <row r="1779" ht="12.75">
      <c r="B1779" s="2"/>
    </row>
    <row r="1780" ht="12.75">
      <c r="B1780" s="2"/>
    </row>
    <row r="1781" ht="12.75">
      <c r="B1781" s="2"/>
    </row>
    <row r="1782" ht="12.75">
      <c r="B1782" s="2"/>
    </row>
    <row r="1783" ht="12.75">
      <c r="B1783" s="2"/>
    </row>
    <row r="1784" ht="12.75">
      <c r="B1784" s="2"/>
    </row>
    <row r="1785" ht="12.75">
      <c r="B1785" s="2"/>
    </row>
    <row r="1786" ht="12.75">
      <c r="B1786" s="2"/>
    </row>
    <row r="1787" ht="12.75">
      <c r="B1787" s="2"/>
    </row>
    <row r="1788" ht="12.75">
      <c r="B1788" s="2"/>
    </row>
    <row r="1789" ht="12.75">
      <c r="B1789" s="2"/>
    </row>
    <row r="1790" ht="12.75">
      <c r="B1790" s="2"/>
    </row>
    <row r="1791" ht="12.75">
      <c r="B1791" s="2"/>
    </row>
    <row r="1792" ht="12.75">
      <c r="B1792" s="2"/>
    </row>
    <row r="1793" ht="12.75">
      <c r="B1793" s="2"/>
    </row>
    <row r="1794" ht="12.75">
      <c r="B1794" s="2"/>
    </row>
    <row r="1795" ht="12.75">
      <c r="B1795" s="2"/>
    </row>
    <row r="1796" ht="12.75">
      <c r="B1796" s="2"/>
    </row>
    <row r="1797" ht="12.75">
      <c r="B1797" s="2"/>
    </row>
    <row r="1798" ht="12.75">
      <c r="B1798" s="2"/>
    </row>
    <row r="1799" ht="12.75">
      <c r="B1799" s="2"/>
    </row>
    <row r="1800" ht="12.75">
      <c r="B1800" s="2"/>
    </row>
    <row r="1801" ht="12.75">
      <c r="B1801" s="2"/>
    </row>
    <row r="1802" ht="12.75">
      <c r="B1802" s="2"/>
    </row>
    <row r="1803" ht="12.75">
      <c r="B1803" s="2"/>
    </row>
    <row r="1804" ht="12.75">
      <c r="B1804" s="2"/>
    </row>
    <row r="1805" ht="12.75">
      <c r="B1805" s="2"/>
    </row>
    <row r="1806" ht="12.75">
      <c r="B1806" s="2"/>
    </row>
    <row r="1807" ht="12.75">
      <c r="B1807" s="2"/>
    </row>
    <row r="1808" ht="12.75">
      <c r="B1808" s="2"/>
    </row>
    <row r="1809" ht="12.75">
      <c r="B1809" s="2"/>
    </row>
    <row r="1810" ht="12.75">
      <c r="B1810" s="2"/>
    </row>
    <row r="1811" ht="12.75">
      <c r="B1811" s="2"/>
    </row>
    <row r="1812" ht="12.75">
      <c r="B1812" s="2"/>
    </row>
    <row r="1813" ht="12.75">
      <c r="B1813" s="2"/>
    </row>
    <row r="1814" ht="12.75">
      <c r="B1814" s="2"/>
    </row>
    <row r="1815" ht="12.75">
      <c r="B1815" s="2"/>
    </row>
    <row r="1816" ht="12.75">
      <c r="B1816" s="2"/>
    </row>
    <row r="1817" ht="12.75">
      <c r="B1817" s="2"/>
    </row>
    <row r="1818" ht="12.75">
      <c r="B1818" s="2"/>
    </row>
    <row r="1819" ht="12.75">
      <c r="B1819" s="2"/>
    </row>
    <row r="1820" ht="12.75">
      <c r="B1820" s="2"/>
    </row>
    <row r="1821" ht="12.75">
      <c r="B1821" s="2"/>
    </row>
    <row r="1822" ht="12.75">
      <c r="B1822" s="2"/>
    </row>
    <row r="1823" ht="12.75">
      <c r="B1823" s="2"/>
    </row>
    <row r="1824" ht="12.75">
      <c r="B1824" s="2"/>
    </row>
    <row r="1825" ht="12.75">
      <c r="B1825" s="2"/>
    </row>
    <row r="1826" ht="12.75">
      <c r="B1826" s="2"/>
    </row>
    <row r="1827" ht="12.75">
      <c r="B1827" s="2"/>
    </row>
    <row r="1828" ht="12.75">
      <c r="B1828" s="2"/>
    </row>
    <row r="1829" ht="12.75">
      <c r="B1829" s="2"/>
    </row>
    <row r="1830" ht="12.75">
      <c r="B1830" s="2"/>
    </row>
    <row r="1831" ht="12.75">
      <c r="B1831" s="2"/>
    </row>
    <row r="1832" ht="12.75">
      <c r="B1832" s="2"/>
    </row>
    <row r="1833" ht="12.75">
      <c r="B1833" s="2"/>
    </row>
    <row r="1834" ht="12.75">
      <c r="B1834" s="2"/>
    </row>
    <row r="1835" ht="12.75">
      <c r="B1835" s="2"/>
    </row>
    <row r="1836" ht="12.75">
      <c r="B1836" s="2"/>
    </row>
    <row r="1837" ht="12.75">
      <c r="B1837" s="2"/>
    </row>
    <row r="1838" ht="12.75">
      <c r="B1838" s="2"/>
    </row>
    <row r="1839" ht="12.75">
      <c r="B1839" s="2"/>
    </row>
    <row r="1840" ht="12.75">
      <c r="B1840" s="2"/>
    </row>
    <row r="1841" ht="12.75">
      <c r="B1841" s="2"/>
    </row>
    <row r="1842" ht="12.75">
      <c r="B1842" s="2"/>
    </row>
    <row r="1843" ht="12.75">
      <c r="B1843" s="2"/>
    </row>
    <row r="1844" ht="12.75">
      <c r="B1844" s="2"/>
    </row>
    <row r="1845" ht="12.75">
      <c r="B1845" s="2"/>
    </row>
    <row r="1846" ht="12.75">
      <c r="B1846" s="2"/>
    </row>
    <row r="1847" ht="12.75">
      <c r="B1847" s="2"/>
    </row>
    <row r="1848" ht="12.75">
      <c r="B1848" s="2"/>
    </row>
    <row r="1849" ht="12.75">
      <c r="B1849" s="2"/>
    </row>
    <row r="1850" ht="12.75">
      <c r="B1850" s="2"/>
    </row>
    <row r="1851" ht="12.75">
      <c r="B1851" s="2"/>
    </row>
    <row r="1852" ht="12.75">
      <c r="B1852" s="2"/>
    </row>
    <row r="1853" ht="12.75">
      <c r="B1853" s="2"/>
    </row>
    <row r="1854" ht="12.75">
      <c r="B1854" s="2"/>
    </row>
    <row r="1855" ht="12.75">
      <c r="B1855" s="2"/>
    </row>
    <row r="1856" ht="12.75">
      <c r="B1856" s="2"/>
    </row>
    <row r="1857" ht="12.75">
      <c r="B1857" s="2"/>
    </row>
    <row r="1858" ht="12.75">
      <c r="B1858" s="2"/>
    </row>
    <row r="1859" ht="12.75">
      <c r="B1859" s="2"/>
    </row>
    <row r="1860" ht="12.75">
      <c r="B1860" s="2"/>
    </row>
    <row r="1861" ht="12.75">
      <c r="B1861" s="2"/>
    </row>
    <row r="1862" ht="12.75">
      <c r="B1862" s="2"/>
    </row>
    <row r="1863" ht="12.75">
      <c r="B1863" s="2"/>
    </row>
    <row r="1864" ht="12.75">
      <c r="B1864" s="2"/>
    </row>
    <row r="1865" ht="12.75">
      <c r="B1865" s="2"/>
    </row>
    <row r="1866" ht="12.75">
      <c r="B1866" s="2"/>
    </row>
    <row r="1867" ht="12.75">
      <c r="B1867" s="2"/>
    </row>
    <row r="1868" ht="12.75">
      <c r="B1868" s="2"/>
    </row>
    <row r="1869" ht="12.75">
      <c r="B1869" s="2"/>
    </row>
    <row r="1870" ht="12.75">
      <c r="B1870" s="2"/>
    </row>
    <row r="1871" ht="12.75">
      <c r="B1871" s="2"/>
    </row>
    <row r="1872" ht="12.75">
      <c r="B1872" s="2"/>
    </row>
    <row r="1873" ht="12.75">
      <c r="B1873" s="2"/>
    </row>
    <row r="1874" ht="12.75">
      <c r="B1874" s="2"/>
    </row>
    <row r="1875" ht="12.75">
      <c r="B1875" s="2"/>
    </row>
    <row r="1876" ht="12.75">
      <c r="B1876" s="2"/>
    </row>
    <row r="1877" ht="12.75">
      <c r="B1877" s="2"/>
    </row>
    <row r="1878" ht="12.75">
      <c r="B1878" s="2"/>
    </row>
    <row r="1879" ht="12.75">
      <c r="B1879" s="2"/>
    </row>
    <row r="1880" ht="12.75">
      <c r="B1880" s="2"/>
    </row>
    <row r="1881" ht="12.75">
      <c r="B1881" s="2"/>
    </row>
    <row r="1882" ht="12.75">
      <c r="B1882" s="2"/>
    </row>
    <row r="1883" ht="12.75">
      <c r="B1883" s="2"/>
    </row>
    <row r="1884" ht="12.75">
      <c r="B1884" s="2"/>
    </row>
    <row r="1885" ht="12.75">
      <c r="B1885" s="2"/>
    </row>
    <row r="1886" ht="12.75">
      <c r="B1886" s="2"/>
    </row>
    <row r="1887" ht="12.75">
      <c r="B1887" s="2"/>
    </row>
    <row r="1888" ht="12.75">
      <c r="B1888" s="2"/>
    </row>
    <row r="1889" ht="12.75">
      <c r="B1889" s="2"/>
    </row>
    <row r="1890" ht="12.75">
      <c r="B1890" s="2"/>
    </row>
    <row r="1891" ht="12.75">
      <c r="B1891" s="2"/>
    </row>
    <row r="1892" ht="12.75">
      <c r="B1892" s="2"/>
    </row>
    <row r="1893" ht="12.75">
      <c r="B1893" s="2"/>
    </row>
    <row r="1894" ht="12.75">
      <c r="B1894" s="2"/>
    </row>
    <row r="1895" ht="12.75">
      <c r="B1895" s="2"/>
    </row>
    <row r="1896" ht="12.75">
      <c r="B1896" s="2"/>
    </row>
    <row r="1897" ht="12.75">
      <c r="B1897" s="2"/>
    </row>
    <row r="1898" ht="12.75">
      <c r="B1898" s="2"/>
    </row>
    <row r="1899" ht="12.75">
      <c r="B1899" s="2"/>
    </row>
    <row r="1900" ht="12.75">
      <c r="B1900" s="2"/>
    </row>
    <row r="1901" ht="12.75">
      <c r="B1901" s="2"/>
    </row>
    <row r="1902" ht="12.75">
      <c r="B1902" s="2"/>
    </row>
    <row r="1903" ht="12.75">
      <c r="B1903" s="2"/>
    </row>
    <row r="1904" ht="12.75">
      <c r="B1904" s="2"/>
    </row>
    <row r="1905" ht="12.75">
      <c r="B1905" s="2"/>
    </row>
    <row r="1906" ht="12.75">
      <c r="B1906" s="2"/>
    </row>
    <row r="1907" ht="12.75">
      <c r="B1907" s="2"/>
    </row>
    <row r="1908" ht="12.75">
      <c r="B1908" s="2"/>
    </row>
    <row r="1909" ht="12.75">
      <c r="B1909" s="2"/>
    </row>
    <row r="1910" ht="12.75">
      <c r="B1910" s="2"/>
    </row>
    <row r="1911" ht="12.75">
      <c r="B1911" s="2"/>
    </row>
    <row r="1912" ht="12.75">
      <c r="B1912" s="2"/>
    </row>
    <row r="1913" ht="12.75">
      <c r="B1913" s="2"/>
    </row>
    <row r="1914" ht="12.75">
      <c r="B1914" s="2"/>
    </row>
    <row r="1915" ht="12.75">
      <c r="B1915" s="2"/>
    </row>
    <row r="1916" ht="12.75">
      <c r="B1916" s="2"/>
    </row>
    <row r="1917" ht="12.75">
      <c r="B1917" s="2"/>
    </row>
    <row r="1918" ht="12.75">
      <c r="B1918" s="2"/>
    </row>
    <row r="1919" ht="12.75">
      <c r="B1919" s="2"/>
    </row>
    <row r="1920" ht="12.75">
      <c r="B1920" s="2"/>
    </row>
    <row r="1921" ht="12.75">
      <c r="B1921" s="2"/>
    </row>
    <row r="1922" ht="12.75">
      <c r="B1922" s="2"/>
    </row>
    <row r="1923" ht="12.75">
      <c r="B1923" s="2"/>
    </row>
    <row r="1924" ht="12.75">
      <c r="B1924" s="2"/>
    </row>
    <row r="1925" ht="12.75">
      <c r="B1925" s="2"/>
    </row>
    <row r="1926" ht="12.75">
      <c r="B1926" s="2"/>
    </row>
    <row r="1927" ht="12.75">
      <c r="B1927" s="2"/>
    </row>
    <row r="1928" ht="12.75">
      <c r="B1928" s="2"/>
    </row>
    <row r="1929" ht="12.75">
      <c r="B1929" s="2"/>
    </row>
    <row r="1930" ht="12.75">
      <c r="B1930" s="2"/>
    </row>
    <row r="1931" ht="12.75">
      <c r="B1931" s="2"/>
    </row>
    <row r="1932" ht="12.75">
      <c r="B1932" s="2"/>
    </row>
    <row r="1933" ht="12.75">
      <c r="B1933" s="2"/>
    </row>
    <row r="1934" ht="12.75">
      <c r="B1934" s="2"/>
    </row>
    <row r="1935" ht="12.75">
      <c r="B1935" s="2"/>
    </row>
    <row r="1936" ht="12.75">
      <c r="B1936" s="2"/>
    </row>
    <row r="1937" ht="12.75">
      <c r="B1937" s="2"/>
    </row>
    <row r="1938" ht="12.75">
      <c r="B1938" s="2"/>
    </row>
    <row r="1939" ht="12.75">
      <c r="B1939" s="2"/>
    </row>
    <row r="1940" ht="12.75">
      <c r="B1940" s="2"/>
    </row>
    <row r="1941" ht="12.75">
      <c r="B1941" s="2"/>
    </row>
    <row r="1942" ht="12.75">
      <c r="B1942" s="2"/>
    </row>
    <row r="1943" ht="12.75">
      <c r="B1943" s="2"/>
    </row>
    <row r="1944" ht="12.75">
      <c r="B1944" s="2"/>
    </row>
    <row r="1945" ht="12.75">
      <c r="B1945" s="2"/>
    </row>
    <row r="1946" ht="12.75">
      <c r="B1946" s="2"/>
    </row>
    <row r="1947" ht="12.75">
      <c r="B1947" s="2"/>
    </row>
    <row r="1948" ht="12.75">
      <c r="B1948" s="2"/>
    </row>
    <row r="1949" ht="12.75">
      <c r="B1949" s="2"/>
    </row>
    <row r="1950" ht="12.75">
      <c r="B1950" s="2"/>
    </row>
    <row r="1951" ht="12.75">
      <c r="B1951" s="2"/>
    </row>
    <row r="1952" ht="12.75">
      <c r="B1952" s="2"/>
    </row>
    <row r="1953" ht="12.75">
      <c r="B1953" s="2"/>
    </row>
    <row r="1954" ht="12.75">
      <c r="B1954" s="2"/>
    </row>
    <row r="1955" ht="12.75">
      <c r="B1955" s="2"/>
    </row>
    <row r="1956" ht="12.75">
      <c r="B1956" s="2"/>
    </row>
    <row r="1957" ht="12.75">
      <c r="B1957" s="2"/>
    </row>
    <row r="1958" ht="12.75">
      <c r="B1958" s="2"/>
    </row>
    <row r="1959" ht="12.75">
      <c r="B1959" s="2"/>
    </row>
    <row r="1960" ht="12.75">
      <c r="B1960" s="2"/>
    </row>
    <row r="1961" ht="12.75">
      <c r="B1961" s="2"/>
    </row>
    <row r="1962" ht="12.75">
      <c r="B1962" s="2"/>
    </row>
    <row r="1963" ht="12.75">
      <c r="B1963" s="2"/>
    </row>
    <row r="1964" ht="12.75">
      <c r="B1964" s="2"/>
    </row>
    <row r="1965" ht="12.75">
      <c r="B1965" s="2"/>
    </row>
    <row r="1966" ht="12.75">
      <c r="B1966" s="2"/>
    </row>
    <row r="1967" ht="12.75">
      <c r="B1967" s="2"/>
    </row>
    <row r="1968" ht="12.75">
      <c r="B1968" s="2"/>
    </row>
    <row r="1969" ht="12.75">
      <c r="B1969" s="2"/>
    </row>
    <row r="1970" ht="12.75">
      <c r="B1970" s="2"/>
    </row>
    <row r="1971" ht="12.75">
      <c r="B1971" s="2"/>
    </row>
    <row r="1972" ht="12.75">
      <c r="B1972" s="2"/>
    </row>
    <row r="1973" ht="12.75">
      <c r="B1973" s="2"/>
    </row>
    <row r="1974" ht="12.75">
      <c r="B1974" s="2"/>
    </row>
    <row r="1975" ht="12.75">
      <c r="B1975" s="2"/>
    </row>
    <row r="1976" ht="12.75">
      <c r="B1976" s="2"/>
    </row>
    <row r="1977" ht="12.75">
      <c r="B1977" s="2"/>
    </row>
    <row r="1978" ht="12.75">
      <c r="B1978" s="2"/>
    </row>
    <row r="1979" ht="12.75">
      <c r="B1979" s="2"/>
    </row>
    <row r="1980" ht="12.75">
      <c r="B1980" s="2"/>
    </row>
    <row r="1981" ht="12.75">
      <c r="B1981" s="2"/>
    </row>
    <row r="1982" ht="12.75">
      <c r="B1982" s="2"/>
    </row>
    <row r="1983" ht="12.75">
      <c r="B1983" s="2"/>
    </row>
    <row r="1984" ht="12.75">
      <c r="B1984" s="2"/>
    </row>
    <row r="1985" ht="12.75">
      <c r="B1985" s="2"/>
    </row>
    <row r="1986" ht="12.75">
      <c r="B1986" s="2"/>
    </row>
    <row r="1987" ht="12.75">
      <c r="B1987" s="2"/>
    </row>
    <row r="1988" ht="12.75">
      <c r="B1988" s="2"/>
    </row>
    <row r="1989" ht="12.75">
      <c r="B1989" s="2"/>
    </row>
    <row r="1990" ht="12.75">
      <c r="B1990" s="2"/>
    </row>
    <row r="1991" ht="12.75">
      <c r="B1991" s="2"/>
    </row>
    <row r="1992" ht="12.75">
      <c r="B1992" s="2"/>
    </row>
    <row r="1993" ht="12.75">
      <c r="B1993" s="2"/>
    </row>
    <row r="1994" ht="12.75">
      <c r="B1994" s="2"/>
    </row>
    <row r="1995" ht="12.75">
      <c r="B1995" s="2"/>
    </row>
    <row r="1996" ht="12.75">
      <c r="B1996" s="2"/>
    </row>
    <row r="1997" ht="12.75">
      <c r="B1997" s="2"/>
    </row>
    <row r="1998" ht="12.75">
      <c r="B1998" s="2"/>
    </row>
    <row r="1999" ht="12.75">
      <c r="B1999" s="2"/>
    </row>
    <row r="2000" ht="12.75">
      <c r="B2000" s="2"/>
    </row>
    <row r="2001" ht="12.75">
      <c r="B2001" s="2"/>
    </row>
    <row r="2002" ht="12.75">
      <c r="B2002" s="2"/>
    </row>
    <row r="2003" ht="12.75">
      <c r="B2003" s="2"/>
    </row>
    <row r="2004" ht="12.75">
      <c r="B2004" s="2"/>
    </row>
    <row r="2005" ht="12.75">
      <c r="B2005" s="2"/>
    </row>
    <row r="2006" ht="12.75">
      <c r="B2006" s="2"/>
    </row>
    <row r="2007" ht="12.75">
      <c r="B2007" s="2"/>
    </row>
    <row r="2008" ht="12.75">
      <c r="B2008" s="2"/>
    </row>
    <row r="2009" ht="12.75">
      <c r="B2009" s="2"/>
    </row>
    <row r="2010" ht="12.75">
      <c r="B2010" s="2"/>
    </row>
    <row r="2011" ht="12.75">
      <c r="B2011" s="2"/>
    </row>
    <row r="2012" ht="12.75">
      <c r="B2012" s="2"/>
    </row>
    <row r="2013" ht="12.75">
      <c r="B2013" s="2"/>
    </row>
    <row r="2014" ht="12.75">
      <c r="B2014" s="2"/>
    </row>
    <row r="2015" ht="12.75">
      <c r="B2015" s="2"/>
    </row>
    <row r="2016" ht="12.75">
      <c r="B2016" s="2"/>
    </row>
    <row r="2017" ht="12.75">
      <c r="B2017" s="2"/>
    </row>
    <row r="2018" ht="12.75">
      <c r="B2018" s="2"/>
    </row>
    <row r="2019" ht="12.75">
      <c r="B2019" s="2"/>
    </row>
    <row r="2020" ht="12.75">
      <c r="B2020" s="2"/>
    </row>
    <row r="2021" ht="12.75">
      <c r="B2021" s="2"/>
    </row>
    <row r="2022" ht="12.75">
      <c r="B2022" s="2"/>
    </row>
    <row r="2023" ht="12.75">
      <c r="B2023" s="2"/>
    </row>
    <row r="2024" ht="12.75">
      <c r="B2024" s="2"/>
    </row>
    <row r="2025" ht="12.75">
      <c r="B2025" s="2"/>
    </row>
    <row r="2026" ht="12.75">
      <c r="B2026" s="2"/>
    </row>
    <row r="2027" ht="12.75">
      <c r="B2027" s="2"/>
    </row>
    <row r="2028" ht="12.75">
      <c r="B2028" s="2"/>
    </row>
    <row r="2029" ht="12.75">
      <c r="B2029" s="2"/>
    </row>
    <row r="2030" ht="12.75">
      <c r="B2030" s="2"/>
    </row>
    <row r="2031" ht="12.75">
      <c r="B2031" s="2"/>
    </row>
    <row r="2032" ht="12.75">
      <c r="B2032" s="2"/>
    </row>
    <row r="2033" ht="12.75">
      <c r="B2033" s="2"/>
    </row>
    <row r="2034" ht="12.75">
      <c r="B2034" s="2"/>
    </row>
    <row r="2035" ht="12.75">
      <c r="B2035" s="2"/>
    </row>
    <row r="2036" ht="12.75">
      <c r="B2036" s="2"/>
    </row>
    <row r="2037" ht="12.75">
      <c r="B2037" s="2"/>
    </row>
    <row r="2038" ht="12.75">
      <c r="B2038" s="2"/>
    </row>
    <row r="2039" ht="12.75">
      <c r="B2039" s="2"/>
    </row>
    <row r="2040" ht="12.75">
      <c r="B2040" s="2"/>
    </row>
    <row r="2041" ht="12.75">
      <c r="B2041" s="2"/>
    </row>
    <row r="2042" ht="12.75">
      <c r="B2042" s="2"/>
    </row>
    <row r="2043" ht="12.75">
      <c r="B2043" s="2"/>
    </row>
    <row r="2044" ht="12.75">
      <c r="B2044" s="2"/>
    </row>
    <row r="2045" ht="12.75">
      <c r="B2045" s="2"/>
    </row>
    <row r="2046" ht="12.75">
      <c r="B2046" s="2"/>
    </row>
    <row r="2047" ht="12.75">
      <c r="B2047" s="2"/>
    </row>
    <row r="2048" ht="12.75">
      <c r="B2048" s="2"/>
    </row>
    <row r="2049" ht="12.75">
      <c r="B2049" s="2"/>
    </row>
    <row r="2050" ht="12.75">
      <c r="B2050" s="2"/>
    </row>
    <row r="2051" ht="12.75">
      <c r="B2051" s="2"/>
    </row>
    <row r="2052" ht="12.75">
      <c r="B2052" s="2"/>
    </row>
    <row r="2053" ht="12.75">
      <c r="B2053" s="2"/>
    </row>
    <row r="2054" ht="12.75">
      <c r="B2054" s="2"/>
    </row>
    <row r="2055" ht="12.75">
      <c r="B2055" s="2"/>
    </row>
    <row r="2056" ht="12.75">
      <c r="B2056" s="2"/>
    </row>
    <row r="2057" ht="12.75">
      <c r="B2057" s="2"/>
    </row>
    <row r="2058" ht="12.75">
      <c r="B2058" s="2"/>
    </row>
    <row r="2059" ht="12.75">
      <c r="B2059" s="2"/>
    </row>
    <row r="2060" ht="12.75">
      <c r="B2060" s="2"/>
    </row>
    <row r="2061" ht="12.75">
      <c r="B2061" s="2"/>
    </row>
    <row r="2062" ht="12.75">
      <c r="B2062" s="2"/>
    </row>
    <row r="2063" ht="12.75">
      <c r="B2063" s="2"/>
    </row>
    <row r="2064" ht="12.75">
      <c r="B2064" s="2"/>
    </row>
    <row r="2065" ht="12.75">
      <c r="B2065" s="2"/>
    </row>
    <row r="2066" ht="12.75">
      <c r="B2066" s="2"/>
    </row>
    <row r="2067" ht="12.75">
      <c r="B2067" s="2"/>
    </row>
    <row r="2068" ht="12.75">
      <c r="B2068" s="2"/>
    </row>
    <row r="2069" ht="12.75">
      <c r="B2069" s="2"/>
    </row>
    <row r="2070" ht="12.75">
      <c r="B2070" s="2"/>
    </row>
    <row r="2071" ht="12.75">
      <c r="B2071" s="2"/>
    </row>
    <row r="2072" ht="12.75">
      <c r="B2072" s="2"/>
    </row>
    <row r="2073" ht="12.75">
      <c r="B2073" s="2"/>
    </row>
    <row r="2074" ht="12.75">
      <c r="B2074" s="2"/>
    </row>
    <row r="2075" ht="12.75">
      <c r="B2075" s="2"/>
    </row>
    <row r="2076" ht="12.75">
      <c r="B2076" s="2"/>
    </row>
    <row r="2077" ht="12.75">
      <c r="B2077" s="2"/>
    </row>
    <row r="2078" ht="12.75">
      <c r="B2078" s="2"/>
    </row>
    <row r="2079" ht="12.75">
      <c r="B2079" s="2"/>
    </row>
    <row r="2080" ht="12.75">
      <c r="B2080" s="2"/>
    </row>
    <row r="2081" ht="12.75">
      <c r="B2081" s="2"/>
    </row>
    <row r="2082" ht="12.75">
      <c r="B2082" s="2"/>
    </row>
    <row r="2083" ht="12.75">
      <c r="B2083" s="2"/>
    </row>
    <row r="2084" ht="12.75">
      <c r="B2084" s="2"/>
    </row>
    <row r="2085" ht="12.75">
      <c r="B2085" s="2"/>
    </row>
    <row r="2086" ht="12.75">
      <c r="B2086" s="2"/>
    </row>
    <row r="2087" ht="12.75">
      <c r="B2087" s="2"/>
    </row>
    <row r="2088" ht="12.75">
      <c r="B2088" s="2"/>
    </row>
    <row r="2089" ht="12.75">
      <c r="B2089" s="2"/>
    </row>
    <row r="2090" ht="12.75">
      <c r="B2090" s="2"/>
    </row>
    <row r="2091" ht="12.75">
      <c r="B2091" s="2"/>
    </row>
    <row r="2092" ht="12.75">
      <c r="B2092" s="2"/>
    </row>
    <row r="2093" ht="12.75">
      <c r="B2093" s="2"/>
    </row>
    <row r="2094" ht="12.75">
      <c r="B2094" s="2"/>
    </row>
    <row r="2095" ht="12.75">
      <c r="B2095" s="2"/>
    </row>
    <row r="2096" ht="12.75">
      <c r="B2096" s="2"/>
    </row>
    <row r="2097" ht="12.75">
      <c r="B2097" s="2"/>
    </row>
    <row r="2098" ht="12.75">
      <c r="B2098" s="2"/>
    </row>
    <row r="2099" ht="12.75">
      <c r="B2099" s="2"/>
    </row>
    <row r="2100" ht="12.75">
      <c r="B2100" s="2"/>
    </row>
    <row r="2101" ht="12.75">
      <c r="B2101" s="2"/>
    </row>
    <row r="2102" ht="12.75">
      <c r="B2102" s="2"/>
    </row>
    <row r="2103" ht="12.75">
      <c r="B2103" s="2"/>
    </row>
    <row r="2104" ht="12.75">
      <c r="B2104" s="2"/>
    </row>
    <row r="2105" ht="12.75">
      <c r="B2105" s="2"/>
    </row>
    <row r="2106" ht="12.75">
      <c r="B2106" s="2"/>
    </row>
    <row r="2107" ht="12.75">
      <c r="B2107" s="2"/>
    </row>
    <row r="2108" ht="12.75">
      <c r="B2108" s="2"/>
    </row>
    <row r="2109" ht="12.75">
      <c r="B2109" s="2"/>
    </row>
    <row r="2110" ht="12.75">
      <c r="B2110" s="2"/>
    </row>
    <row r="2111" ht="12.75">
      <c r="B2111" s="2"/>
    </row>
    <row r="2112" ht="12.75">
      <c r="B2112" s="2"/>
    </row>
    <row r="2113" ht="12.75">
      <c r="B2113" s="2"/>
    </row>
    <row r="2114" ht="12.75">
      <c r="B2114" s="2"/>
    </row>
    <row r="2115" ht="12.75">
      <c r="B2115" s="2"/>
    </row>
    <row r="2116" ht="12.75">
      <c r="B2116" s="2"/>
    </row>
    <row r="2117" ht="12.75">
      <c r="B2117" s="2"/>
    </row>
    <row r="2118" ht="12.75">
      <c r="B2118" s="2"/>
    </row>
    <row r="2119" ht="12.75">
      <c r="B2119" s="2"/>
    </row>
    <row r="2120" ht="12.75">
      <c r="B2120" s="2"/>
    </row>
    <row r="2121" ht="12.75">
      <c r="B2121" s="2"/>
    </row>
    <row r="2122" ht="12.75">
      <c r="B2122" s="2"/>
    </row>
    <row r="2123" ht="12.75">
      <c r="B2123" s="2"/>
    </row>
    <row r="2124" ht="12.75">
      <c r="B2124" s="2"/>
    </row>
    <row r="2125" ht="12.75">
      <c r="B2125" s="2"/>
    </row>
    <row r="2126" ht="12.75">
      <c r="B2126" s="2"/>
    </row>
    <row r="2127" ht="12.75">
      <c r="B2127" s="2"/>
    </row>
    <row r="2128" ht="12.75">
      <c r="B2128" s="2"/>
    </row>
    <row r="2129" ht="12.75">
      <c r="B2129" s="2"/>
    </row>
    <row r="2130" ht="12.75">
      <c r="B2130" s="2"/>
    </row>
    <row r="2131" ht="12.75">
      <c r="B2131" s="2"/>
    </row>
    <row r="2132" ht="12.75">
      <c r="B2132" s="2"/>
    </row>
    <row r="2133" ht="12.75">
      <c r="B2133" s="2"/>
    </row>
    <row r="2134" ht="12.75">
      <c r="B2134" s="2"/>
    </row>
    <row r="2135" ht="12.75">
      <c r="B2135" s="2"/>
    </row>
    <row r="2136" ht="12.75">
      <c r="B2136" s="2"/>
    </row>
    <row r="2137" ht="12.75">
      <c r="B2137" s="2"/>
    </row>
    <row r="2138" ht="12.75">
      <c r="B2138" s="2"/>
    </row>
    <row r="2139" ht="12.75">
      <c r="B2139" s="2"/>
    </row>
    <row r="2140" ht="12.75">
      <c r="B2140" s="2"/>
    </row>
    <row r="2141" ht="12.75">
      <c r="B2141" s="2"/>
    </row>
    <row r="2142" ht="12.75">
      <c r="B2142" s="2"/>
    </row>
    <row r="2143" ht="12.75">
      <c r="B2143" s="2"/>
    </row>
    <row r="2144" ht="12.75">
      <c r="B2144" s="2"/>
    </row>
    <row r="2145" ht="12.75">
      <c r="B2145" s="2"/>
    </row>
    <row r="2146" ht="12.75">
      <c r="B2146" s="2"/>
    </row>
    <row r="2147" ht="12.75">
      <c r="B2147" s="2"/>
    </row>
    <row r="2148" ht="12.75">
      <c r="B2148" s="2"/>
    </row>
    <row r="2149" ht="12.75">
      <c r="B2149" s="2"/>
    </row>
    <row r="2150" ht="12.75">
      <c r="B2150" s="2"/>
    </row>
    <row r="2151" ht="12.75">
      <c r="B2151" s="2"/>
    </row>
    <row r="2152" ht="12.75">
      <c r="B2152" s="2"/>
    </row>
    <row r="2153" ht="12.75">
      <c r="B2153" s="2"/>
    </row>
    <row r="2154" ht="12.75">
      <c r="B2154" s="2"/>
    </row>
    <row r="2155" ht="12.75">
      <c r="B2155" s="2"/>
    </row>
    <row r="2156" ht="12.75">
      <c r="B2156" s="2"/>
    </row>
    <row r="2157" ht="12.75">
      <c r="B2157" s="2"/>
    </row>
    <row r="2158" ht="12.75">
      <c r="B2158" s="2"/>
    </row>
    <row r="2159" ht="12.75">
      <c r="B2159" s="2"/>
    </row>
    <row r="2160" ht="12.75">
      <c r="B2160" s="2"/>
    </row>
    <row r="2161" ht="12.75">
      <c r="B2161" s="2"/>
    </row>
    <row r="2162" ht="12.75">
      <c r="B2162" s="2"/>
    </row>
    <row r="2163" ht="12.75">
      <c r="B2163" s="2"/>
    </row>
    <row r="2164" ht="12.75">
      <c r="B2164" s="2"/>
    </row>
    <row r="2165" ht="12.75">
      <c r="B2165" s="2"/>
    </row>
    <row r="2166" ht="12.75">
      <c r="B2166" s="2"/>
    </row>
    <row r="2167" ht="12.75">
      <c r="B2167" s="2"/>
    </row>
    <row r="2168" ht="12.75">
      <c r="B2168" s="2"/>
    </row>
    <row r="2169" ht="12.75">
      <c r="B2169" s="2"/>
    </row>
    <row r="2170" ht="12.75">
      <c r="B2170" s="2"/>
    </row>
    <row r="2171" ht="12.75">
      <c r="B2171" s="2"/>
    </row>
    <row r="2172" ht="12.75">
      <c r="B2172" s="2"/>
    </row>
    <row r="2173" ht="12.75">
      <c r="B2173" s="2"/>
    </row>
    <row r="2174" ht="12.75">
      <c r="B2174" s="2"/>
    </row>
    <row r="2175" ht="12.75">
      <c r="B2175" s="2"/>
    </row>
    <row r="2176" ht="12.75">
      <c r="B2176" s="2"/>
    </row>
    <row r="2177" ht="12.75">
      <c r="B2177" s="2"/>
    </row>
    <row r="2178" ht="12.75">
      <c r="B2178" s="2"/>
    </row>
    <row r="2179" ht="12.75">
      <c r="B2179" s="2"/>
    </row>
    <row r="2180" ht="12.75">
      <c r="B2180" s="2"/>
    </row>
    <row r="2181" ht="12.75">
      <c r="B2181" s="2"/>
    </row>
    <row r="2182" ht="12.75">
      <c r="B2182" s="2"/>
    </row>
    <row r="2183" ht="12.75">
      <c r="B2183" s="2"/>
    </row>
    <row r="2184" ht="12.75">
      <c r="B2184" s="2"/>
    </row>
    <row r="2185" ht="12.75">
      <c r="B2185" s="2"/>
    </row>
    <row r="2186" ht="12.75">
      <c r="B2186" s="2"/>
    </row>
    <row r="2187" ht="12.75">
      <c r="B2187" s="2"/>
    </row>
    <row r="2188" ht="12.75">
      <c r="B2188" s="2"/>
    </row>
    <row r="2189" ht="12.75">
      <c r="B2189" s="2"/>
    </row>
    <row r="2190" ht="12.75">
      <c r="B2190" s="2"/>
    </row>
    <row r="2191" ht="12.75">
      <c r="B2191" s="2"/>
    </row>
    <row r="2192" ht="12.75">
      <c r="B2192" s="2"/>
    </row>
    <row r="2193" ht="12.75">
      <c r="B2193" s="2"/>
    </row>
    <row r="2194" ht="12.75">
      <c r="B2194" s="2"/>
    </row>
    <row r="2195" ht="12.75">
      <c r="B2195" s="2"/>
    </row>
    <row r="2196" ht="12.75">
      <c r="B2196" s="2"/>
    </row>
    <row r="2197" ht="12.75">
      <c r="B2197" s="2"/>
    </row>
    <row r="2198" ht="12.75">
      <c r="B2198" s="2"/>
    </row>
    <row r="2199" ht="12.75">
      <c r="B2199" s="2"/>
    </row>
    <row r="2200" ht="12.75">
      <c r="B2200" s="2"/>
    </row>
    <row r="2201" ht="12.75">
      <c r="B2201" s="2"/>
    </row>
    <row r="2202" ht="12.75">
      <c r="B2202" s="2"/>
    </row>
    <row r="2203" ht="12.75">
      <c r="B2203" s="2"/>
    </row>
    <row r="2204" ht="12.75">
      <c r="B2204" s="2"/>
    </row>
    <row r="2205" ht="12.75">
      <c r="B2205" s="2"/>
    </row>
    <row r="2206" ht="12.75">
      <c r="B2206" s="2"/>
    </row>
    <row r="2207" ht="12.75">
      <c r="B2207" s="2"/>
    </row>
    <row r="2208" ht="12.75">
      <c r="B2208" s="2"/>
    </row>
    <row r="2209" ht="12.75">
      <c r="B2209" s="2"/>
    </row>
    <row r="2210" ht="12.75">
      <c r="B2210" s="2"/>
    </row>
    <row r="2211" ht="12.75">
      <c r="B2211" s="2"/>
    </row>
    <row r="2212" ht="12.75">
      <c r="B2212" s="2"/>
    </row>
    <row r="2213" ht="12.75">
      <c r="B2213" s="2"/>
    </row>
    <row r="2214" ht="12.75">
      <c r="B2214" s="2"/>
    </row>
    <row r="2215" ht="12.75">
      <c r="B2215" s="2"/>
    </row>
    <row r="2216" ht="12.75">
      <c r="B2216" s="2"/>
    </row>
    <row r="2217" ht="12.75">
      <c r="B2217" s="2"/>
    </row>
    <row r="2218" ht="12.75">
      <c r="B2218" s="2"/>
    </row>
    <row r="2219" ht="12.75">
      <c r="B2219" s="2"/>
    </row>
    <row r="2220" ht="12.75">
      <c r="B2220" s="2"/>
    </row>
    <row r="2221" ht="12.75">
      <c r="B2221" s="2"/>
    </row>
    <row r="2222" ht="12.75">
      <c r="B2222" s="2"/>
    </row>
    <row r="2223" ht="12.75">
      <c r="B2223" s="2"/>
    </row>
    <row r="2224" ht="12.75">
      <c r="B2224" s="2"/>
    </row>
    <row r="2225" ht="12.75">
      <c r="B2225" s="2"/>
    </row>
    <row r="2226" ht="12.75">
      <c r="B2226" s="2"/>
    </row>
    <row r="2227" ht="12.75">
      <c r="B2227" s="2"/>
    </row>
    <row r="2228" ht="12.75">
      <c r="B2228" s="2"/>
    </row>
    <row r="2229" ht="12.75">
      <c r="B2229" s="2"/>
    </row>
    <row r="2230" ht="12.75">
      <c r="B2230" s="2"/>
    </row>
    <row r="2231" ht="12.75">
      <c r="B2231" s="2"/>
    </row>
    <row r="2232" ht="12.75">
      <c r="B2232" s="2"/>
    </row>
    <row r="2233" ht="12.75">
      <c r="B2233" s="2"/>
    </row>
    <row r="2234" ht="12.75">
      <c r="B2234" s="2"/>
    </row>
    <row r="2235" ht="12.75">
      <c r="B2235" s="2"/>
    </row>
    <row r="2236" ht="12.75">
      <c r="B2236" s="2"/>
    </row>
    <row r="2237" ht="12.75">
      <c r="B2237" s="2"/>
    </row>
    <row r="2238" ht="12.75">
      <c r="B2238" s="2"/>
    </row>
    <row r="2239" ht="12.75">
      <c r="B2239" s="2"/>
    </row>
    <row r="2240" ht="12.75">
      <c r="B2240" s="2"/>
    </row>
    <row r="2241" ht="12.75">
      <c r="B2241" s="2"/>
    </row>
    <row r="2242" ht="12.75">
      <c r="B2242" s="2"/>
    </row>
    <row r="2243" ht="12.75">
      <c r="B2243" s="2"/>
    </row>
    <row r="2244" ht="12.75">
      <c r="B2244" s="2"/>
    </row>
    <row r="2245" ht="12.75">
      <c r="B2245" s="2"/>
    </row>
    <row r="2246" ht="12.75">
      <c r="B2246" s="2"/>
    </row>
    <row r="2247" ht="12.75">
      <c r="B2247" s="2"/>
    </row>
    <row r="2248" ht="12.75">
      <c r="B2248" s="2"/>
    </row>
    <row r="2249" ht="12.75">
      <c r="B2249" s="2"/>
    </row>
    <row r="2250" ht="12.75">
      <c r="B2250" s="2"/>
    </row>
    <row r="2251" ht="12.75">
      <c r="B2251" s="2"/>
    </row>
    <row r="2252" ht="12.75">
      <c r="B2252" s="2"/>
    </row>
    <row r="2253" ht="12.75">
      <c r="B2253" s="2"/>
    </row>
    <row r="2254" ht="12.75">
      <c r="B2254" s="2"/>
    </row>
    <row r="2255" ht="12.75">
      <c r="B2255" s="2"/>
    </row>
    <row r="2256" ht="12.75">
      <c r="B2256" s="2"/>
    </row>
    <row r="2257" ht="12.75">
      <c r="B2257" s="2"/>
    </row>
    <row r="2258" ht="12.75">
      <c r="B2258" s="2"/>
    </row>
    <row r="2259" ht="12.75">
      <c r="B2259" s="2"/>
    </row>
    <row r="2260" ht="12.75">
      <c r="B2260" s="2"/>
    </row>
    <row r="2261" ht="12.75">
      <c r="B2261" s="2"/>
    </row>
    <row r="2262" ht="12.75">
      <c r="B2262" s="2"/>
    </row>
    <row r="2263" ht="12.75">
      <c r="B2263" s="2"/>
    </row>
    <row r="2264" ht="12.75">
      <c r="B2264" s="2"/>
    </row>
    <row r="2265" ht="12.75">
      <c r="B2265" s="2"/>
    </row>
    <row r="2266" ht="12.75">
      <c r="B2266" s="2"/>
    </row>
    <row r="2267" ht="12.75">
      <c r="B2267" s="2"/>
    </row>
    <row r="2268" ht="12.75">
      <c r="B2268" s="2"/>
    </row>
    <row r="2269" ht="12.75">
      <c r="B2269" s="2"/>
    </row>
    <row r="2270" ht="12.75">
      <c r="B2270" s="2"/>
    </row>
    <row r="2271" ht="12.75">
      <c r="B2271" s="2"/>
    </row>
    <row r="2272" ht="12.75">
      <c r="B2272" s="2"/>
    </row>
    <row r="2273" ht="12.75">
      <c r="B2273" s="2"/>
    </row>
    <row r="2274" ht="12.75">
      <c r="B2274" s="2"/>
    </row>
    <row r="2275" ht="12.75">
      <c r="B2275" s="2"/>
    </row>
    <row r="2276" ht="12.75">
      <c r="B2276" s="2"/>
    </row>
    <row r="2277" ht="12.75">
      <c r="B2277" s="2"/>
    </row>
    <row r="2278" ht="12.75">
      <c r="B2278" s="2"/>
    </row>
    <row r="2279" ht="12.75">
      <c r="B2279" s="2"/>
    </row>
    <row r="2280" ht="12.75">
      <c r="B2280" s="2"/>
    </row>
    <row r="2281" ht="12.75">
      <c r="B2281" s="2"/>
    </row>
    <row r="2282" ht="12.75">
      <c r="B2282" s="2"/>
    </row>
    <row r="2283" ht="12.75">
      <c r="B2283" s="2"/>
    </row>
    <row r="2284" ht="12.75">
      <c r="B2284" s="2"/>
    </row>
    <row r="2285" ht="12.75">
      <c r="B2285" s="2"/>
    </row>
    <row r="2286" ht="12.75">
      <c r="B2286" s="2"/>
    </row>
    <row r="2287" ht="12.75">
      <c r="B2287" s="2"/>
    </row>
    <row r="2288" ht="12.75">
      <c r="B2288" s="2"/>
    </row>
    <row r="2289" ht="12.75">
      <c r="B2289" s="2"/>
    </row>
    <row r="2290" ht="12.75">
      <c r="B2290" s="2"/>
    </row>
    <row r="2291" ht="12.75">
      <c r="B2291" s="2"/>
    </row>
    <row r="2292" ht="12.75">
      <c r="B2292" s="2"/>
    </row>
    <row r="2293" ht="12.75">
      <c r="B2293" s="2"/>
    </row>
    <row r="2294" ht="12.75">
      <c r="B2294" s="2"/>
    </row>
    <row r="2295" ht="12.75">
      <c r="B2295" s="2"/>
    </row>
    <row r="2296" ht="12.75">
      <c r="B2296" s="2"/>
    </row>
    <row r="2297" ht="12.75">
      <c r="B2297" s="2"/>
    </row>
    <row r="2298" ht="12.75">
      <c r="B2298" s="2"/>
    </row>
    <row r="2299" ht="12.75">
      <c r="B2299" s="2"/>
    </row>
    <row r="2300" ht="12.75">
      <c r="B2300" s="2"/>
    </row>
    <row r="2301" ht="12.75">
      <c r="B2301" s="2"/>
    </row>
    <row r="2302" ht="12.75">
      <c r="B2302" s="2"/>
    </row>
    <row r="2303" ht="12.75">
      <c r="B2303" s="2"/>
    </row>
    <row r="2304" ht="12.75">
      <c r="B2304" s="2"/>
    </row>
    <row r="2305" ht="12.75">
      <c r="B2305" s="2"/>
    </row>
    <row r="2306" ht="12.75">
      <c r="B2306" s="2"/>
    </row>
    <row r="2307" ht="12.75">
      <c r="B2307" s="2"/>
    </row>
    <row r="2308" ht="12.75">
      <c r="B2308" s="2"/>
    </row>
    <row r="2309" ht="12.75">
      <c r="B2309" s="2"/>
    </row>
    <row r="2310" ht="12.75">
      <c r="B2310" s="2"/>
    </row>
    <row r="2311" ht="12.75">
      <c r="B2311" s="2"/>
    </row>
    <row r="2312" ht="12.75">
      <c r="B2312" s="2"/>
    </row>
    <row r="2313" ht="12.75">
      <c r="B2313" s="2"/>
    </row>
    <row r="2314" ht="12.75">
      <c r="B2314" s="2"/>
    </row>
    <row r="2315" ht="12.75">
      <c r="B2315" s="2"/>
    </row>
    <row r="2316" ht="12.75">
      <c r="B2316" s="2"/>
    </row>
    <row r="2317" ht="12.75">
      <c r="B2317" s="2"/>
    </row>
    <row r="2318" ht="12.75">
      <c r="B2318" s="2"/>
    </row>
    <row r="2319" ht="12.75">
      <c r="B2319" s="2"/>
    </row>
    <row r="2320" ht="12.75">
      <c r="B2320" s="2"/>
    </row>
    <row r="2321" ht="12.75">
      <c r="B2321" s="2"/>
    </row>
    <row r="2322" ht="12.75">
      <c r="B2322" s="2"/>
    </row>
    <row r="2323" ht="12.75">
      <c r="B2323" s="2"/>
    </row>
    <row r="2324" ht="12.75">
      <c r="B2324" s="2"/>
    </row>
    <row r="2325" ht="12.75">
      <c r="B2325" s="2"/>
    </row>
    <row r="2326" ht="12.75">
      <c r="B2326" s="2"/>
    </row>
    <row r="2327" ht="12.75">
      <c r="B2327" s="2"/>
    </row>
    <row r="2328" ht="12.75">
      <c r="B2328" s="2"/>
    </row>
    <row r="2329" ht="12.75">
      <c r="B2329" s="2"/>
    </row>
    <row r="2330" ht="12.75">
      <c r="B2330" s="2"/>
    </row>
    <row r="2331" ht="12.75">
      <c r="B2331" s="2"/>
    </row>
    <row r="2332" ht="12.75">
      <c r="B2332" s="2"/>
    </row>
    <row r="2333" ht="12.75">
      <c r="B2333" s="2"/>
    </row>
    <row r="2334" ht="12.75">
      <c r="B2334" s="2"/>
    </row>
    <row r="2335" ht="12.75">
      <c r="B2335" s="2"/>
    </row>
    <row r="2336" ht="12.75">
      <c r="B2336" s="2"/>
    </row>
    <row r="2337" ht="12.75">
      <c r="B2337" s="2"/>
    </row>
    <row r="2338" ht="12.75">
      <c r="B2338" s="2"/>
    </row>
    <row r="2339" ht="12.75">
      <c r="B2339" s="2"/>
    </row>
    <row r="2340" ht="12.75">
      <c r="B2340" s="2"/>
    </row>
    <row r="2341" ht="12.75">
      <c r="B2341" s="2"/>
    </row>
    <row r="2342" ht="12.75">
      <c r="B2342" s="2"/>
    </row>
    <row r="2343" ht="12.75">
      <c r="B2343" s="2"/>
    </row>
    <row r="2344" ht="12.75">
      <c r="B2344" s="2"/>
    </row>
    <row r="2345" ht="12.75">
      <c r="B2345" s="2"/>
    </row>
    <row r="2346" ht="12.75">
      <c r="B2346" s="2"/>
    </row>
    <row r="2347" ht="12.75">
      <c r="B2347" s="2"/>
    </row>
    <row r="2348" ht="12.75">
      <c r="B2348" s="2"/>
    </row>
    <row r="2349" ht="12.75">
      <c r="B2349" s="2"/>
    </row>
    <row r="2350" ht="12.75">
      <c r="B2350" s="2"/>
    </row>
    <row r="2351" ht="12.75">
      <c r="B2351" s="2"/>
    </row>
    <row r="2352" ht="12.75">
      <c r="B2352" s="2"/>
    </row>
    <row r="2353" ht="12.75">
      <c r="B2353" s="2"/>
    </row>
    <row r="2354" ht="12.75">
      <c r="B2354" s="2"/>
    </row>
    <row r="2355" ht="12.75">
      <c r="B2355" s="2"/>
    </row>
    <row r="2356" ht="12.75">
      <c r="B2356" s="2"/>
    </row>
    <row r="2357" ht="12.75">
      <c r="B2357" s="2"/>
    </row>
    <row r="2358" ht="12.75">
      <c r="B2358" s="2"/>
    </row>
    <row r="2359" ht="12.75">
      <c r="B2359" s="2"/>
    </row>
    <row r="2360" ht="12.75">
      <c r="B2360" s="2"/>
    </row>
    <row r="2361" ht="12.75">
      <c r="B2361" s="2"/>
    </row>
    <row r="2362" ht="12.75">
      <c r="B2362" s="2"/>
    </row>
    <row r="2363" ht="12.75">
      <c r="B2363" s="2"/>
    </row>
    <row r="2364" ht="12.75">
      <c r="B2364" s="2"/>
    </row>
    <row r="2365" ht="12.75">
      <c r="B2365" s="2"/>
    </row>
    <row r="2366" ht="12.75">
      <c r="B2366" s="2"/>
    </row>
    <row r="2367" ht="12.75">
      <c r="B2367" s="2"/>
    </row>
    <row r="2368" ht="12.75">
      <c r="B2368" s="2"/>
    </row>
    <row r="2369" ht="12.75">
      <c r="B2369" s="2"/>
    </row>
    <row r="2370" ht="12.75">
      <c r="B2370" s="2"/>
    </row>
    <row r="2371" ht="12.75">
      <c r="B2371" s="2"/>
    </row>
    <row r="2372" ht="12.75">
      <c r="B2372" s="2"/>
    </row>
    <row r="2373" ht="12.75">
      <c r="B2373" s="2"/>
    </row>
    <row r="2374" ht="12.75">
      <c r="B2374" s="2"/>
    </row>
    <row r="2375" ht="12.75">
      <c r="B2375" s="2"/>
    </row>
    <row r="2376" ht="12.75">
      <c r="B2376" s="2"/>
    </row>
    <row r="2377" ht="12.75">
      <c r="B2377" s="2"/>
    </row>
    <row r="2378" ht="12.75">
      <c r="B2378" s="2"/>
    </row>
    <row r="2379" ht="12.75">
      <c r="B2379" s="2"/>
    </row>
    <row r="2380" ht="12.75">
      <c r="B2380" s="2"/>
    </row>
    <row r="2381" ht="12.75">
      <c r="B2381" s="2"/>
    </row>
    <row r="2382" ht="12.75">
      <c r="B2382" s="2"/>
    </row>
    <row r="2383" ht="12.75">
      <c r="B2383" s="2"/>
    </row>
    <row r="2384" ht="12.75">
      <c r="B2384" s="2"/>
    </row>
    <row r="2385" ht="12.75">
      <c r="B2385" s="2"/>
    </row>
    <row r="2386" ht="12.75">
      <c r="B2386" s="2"/>
    </row>
    <row r="2387" ht="12.75">
      <c r="B2387" s="2"/>
    </row>
    <row r="2388" ht="12.75">
      <c r="B2388" s="2"/>
    </row>
    <row r="2389" ht="12.75">
      <c r="B2389" s="2"/>
    </row>
    <row r="2390" ht="12.75">
      <c r="B2390" s="2"/>
    </row>
    <row r="2391" ht="12.75">
      <c r="B2391" s="2"/>
    </row>
    <row r="2392" ht="12.75">
      <c r="B2392" s="2"/>
    </row>
    <row r="2393" ht="12.75">
      <c r="B2393" s="2"/>
    </row>
    <row r="2394" ht="12.75">
      <c r="B2394" s="2"/>
    </row>
    <row r="2395" ht="12.75">
      <c r="B2395" s="2"/>
    </row>
    <row r="2396" ht="12.75">
      <c r="B2396" s="2"/>
    </row>
    <row r="2397" ht="12.75">
      <c r="B2397" s="2"/>
    </row>
    <row r="2398" ht="12.75">
      <c r="B2398" s="2"/>
    </row>
    <row r="2399" ht="12.75">
      <c r="B2399" s="2"/>
    </row>
    <row r="2400" ht="12.75">
      <c r="B2400" s="2"/>
    </row>
    <row r="2401" ht="12.75">
      <c r="B2401" s="2"/>
    </row>
    <row r="2402" ht="12.75">
      <c r="B2402" s="2"/>
    </row>
    <row r="2403" ht="12.75">
      <c r="B2403" s="2"/>
    </row>
    <row r="2404" ht="12.75">
      <c r="B2404" s="2"/>
    </row>
    <row r="2405" ht="12.75">
      <c r="B2405" s="2"/>
    </row>
    <row r="2406" ht="12.75">
      <c r="B2406" s="2"/>
    </row>
    <row r="2407" ht="12.75">
      <c r="B2407" s="2"/>
    </row>
    <row r="2408" ht="12.75">
      <c r="B2408" s="2"/>
    </row>
    <row r="2409" ht="12.75">
      <c r="B2409" s="2"/>
    </row>
    <row r="2410" ht="12.75">
      <c r="B2410" s="2"/>
    </row>
    <row r="2411" ht="12.75">
      <c r="B2411" s="2"/>
    </row>
    <row r="2412" ht="12.75">
      <c r="B2412" s="2"/>
    </row>
    <row r="2413" ht="12.75">
      <c r="B2413" s="2"/>
    </row>
    <row r="2414" ht="12.75">
      <c r="B2414" s="2"/>
    </row>
    <row r="2415" ht="12.75">
      <c r="B2415" s="2"/>
    </row>
    <row r="2416" ht="12.75">
      <c r="B2416" s="2"/>
    </row>
    <row r="2417" ht="12.75">
      <c r="B2417" s="2"/>
    </row>
    <row r="2418" ht="12.75">
      <c r="B2418" s="2"/>
    </row>
    <row r="2419" ht="12.75">
      <c r="B2419" s="2"/>
    </row>
    <row r="2420" ht="12.75">
      <c r="B2420" s="2"/>
    </row>
    <row r="2421" ht="12.75">
      <c r="B2421" s="2"/>
    </row>
    <row r="2422" ht="12.75">
      <c r="B2422" s="2"/>
    </row>
    <row r="2423" ht="12.75">
      <c r="B2423" s="2"/>
    </row>
    <row r="2424" ht="12.75">
      <c r="B2424" s="2"/>
    </row>
    <row r="2425" ht="12.75">
      <c r="B2425" s="2"/>
    </row>
    <row r="2426" ht="12.75">
      <c r="B2426" s="2"/>
    </row>
    <row r="2427" ht="12.75">
      <c r="B2427" s="2"/>
    </row>
    <row r="2428" ht="12.75">
      <c r="B2428" s="2"/>
    </row>
    <row r="2429" ht="12.75">
      <c r="B2429" s="2"/>
    </row>
    <row r="2430" ht="12.75">
      <c r="B2430" s="2"/>
    </row>
    <row r="2431" ht="12.75">
      <c r="B2431" s="2"/>
    </row>
    <row r="2432" ht="12.75">
      <c r="B2432" s="2"/>
    </row>
    <row r="2433" ht="12.75">
      <c r="B2433" s="2"/>
    </row>
    <row r="2434" ht="12.75">
      <c r="B2434" s="2"/>
    </row>
    <row r="2435" ht="12.75">
      <c r="B2435" s="2"/>
    </row>
    <row r="2436" ht="12.75">
      <c r="B2436" s="2"/>
    </row>
    <row r="2437" ht="12.75">
      <c r="B2437" s="2"/>
    </row>
    <row r="2438" ht="12.75">
      <c r="B2438" s="2"/>
    </row>
    <row r="2439" ht="12.75">
      <c r="B2439" s="2"/>
    </row>
    <row r="2440" ht="12.75">
      <c r="B2440" s="2"/>
    </row>
    <row r="2441" ht="12.75">
      <c r="B2441" s="2"/>
    </row>
    <row r="2442" ht="12.75">
      <c r="B2442" s="2"/>
    </row>
    <row r="2443" ht="12.75">
      <c r="B2443" s="2"/>
    </row>
    <row r="2444" ht="12.75">
      <c r="B2444" s="2"/>
    </row>
    <row r="2445" ht="12.75">
      <c r="B2445" s="2"/>
    </row>
    <row r="2446" ht="12.75">
      <c r="B2446" s="2"/>
    </row>
    <row r="2447" ht="12.75">
      <c r="B2447" s="2"/>
    </row>
    <row r="2448" ht="12.75">
      <c r="B2448" s="2"/>
    </row>
    <row r="2449" ht="12.75">
      <c r="B2449" s="2"/>
    </row>
    <row r="2450" ht="12.75">
      <c r="B2450" s="2"/>
    </row>
    <row r="2451" ht="12.75">
      <c r="B2451" s="2"/>
    </row>
    <row r="2452" ht="12.75">
      <c r="B2452" s="2"/>
    </row>
    <row r="2453" ht="12.75">
      <c r="B2453" s="2"/>
    </row>
    <row r="2454" ht="12.75">
      <c r="B2454" s="2"/>
    </row>
    <row r="2455" ht="12.75">
      <c r="B2455" s="2"/>
    </row>
    <row r="2456" ht="12.75">
      <c r="B2456" s="2"/>
    </row>
    <row r="2457" ht="12.75">
      <c r="B2457" s="2"/>
    </row>
    <row r="2458" ht="12.75">
      <c r="B2458" s="2"/>
    </row>
    <row r="2459" ht="12.75">
      <c r="B2459" s="2"/>
    </row>
    <row r="2460" ht="12.75">
      <c r="B2460" s="2"/>
    </row>
    <row r="2461" ht="12.75">
      <c r="B2461" s="2"/>
    </row>
    <row r="2462" ht="12.75">
      <c r="B2462" s="2"/>
    </row>
    <row r="2463" ht="12.75">
      <c r="B2463" s="2"/>
    </row>
    <row r="2464" ht="12.75">
      <c r="B2464" s="2"/>
    </row>
    <row r="2465" ht="12.75">
      <c r="B2465" s="2"/>
    </row>
    <row r="2466" ht="12.75">
      <c r="B2466" s="2"/>
    </row>
    <row r="2467" ht="12.75">
      <c r="B2467" s="2"/>
    </row>
    <row r="2468" ht="12.75">
      <c r="B2468" s="2"/>
    </row>
    <row r="2469" ht="12.75">
      <c r="B2469" s="2"/>
    </row>
    <row r="2470" ht="12.75">
      <c r="B2470" s="2"/>
    </row>
    <row r="2471" ht="12.75">
      <c r="B2471" s="2"/>
    </row>
    <row r="2472" ht="12.75">
      <c r="B2472" s="2"/>
    </row>
    <row r="2473" ht="12.75">
      <c r="B2473" s="2"/>
    </row>
    <row r="2474" ht="12.75">
      <c r="B2474" s="2"/>
    </row>
    <row r="2475" ht="12.75">
      <c r="B2475" s="2"/>
    </row>
    <row r="2476" ht="12.75">
      <c r="B2476" s="2"/>
    </row>
    <row r="2477" ht="12.75">
      <c r="B2477" s="2"/>
    </row>
    <row r="2478" ht="12.75">
      <c r="B2478" s="2"/>
    </row>
    <row r="2479" ht="12.75">
      <c r="B2479" s="2"/>
    </row>
    <row r="2480" ht="12.75">
      <c r="B2480" s="2"/>
    </row>
    <row r="2481" ht="12.75">
      <c r="B2481" s="2"/>
    </row>
    <row r="2482" ht="12.75">
      <c r="B2482" s="2"/>
    </row>
    <row r="2483" ht="12.75">
      <c r="B2483" s="2"/>
    </row>
    <row r="2484" ht="12.75">
      <c r="B2484" s="2"/>
    </row>
    <row r="2485" ht="12.75">
      <c r="B2485" s="2"/>
    </row>
    <row r="2486" ht="12.75">
      <c r="B2486" s="2"/>
    </row>
    <row r="2487" ht="12.75">
      <c r="B2487" s="2"/>
    </row>
    <row r="2488" ht="12.75">
      <c r="B2488" s="2"/>
    </row>
    <row r="2489" ht="12.75">
      <c r="B2489" s="2"/>
    </row>
    <row r="2490" ht="12.75">
      <c r="B2490" s="2"/>
    </row>
    <row r="2491" ht="12.75">
      <c r="B2491" s="2"/>
    </row>
    <row r="2492" ht="12.75">
      <c r="B2492" s="2"/>
    </row>
    <row r="2493" ht="12.75">
      <c r="B2493" s="2"/>
    </row>
    <row r="2494" ht="12.75">
      <c r="B2494" s="2"/>
    </row>
    <row r="2495" ht="12.75">
      <c r="B2495" s="2"/>
    </row>
    <row r="2496" ht="12.75">
      <c r="B2496" s="2"/>
    </row>
    <row r="2497" ht="12.75">
      <c r="B2497" s="2"/>
    </row>
    <row r="2498" ht="12.75">
      <c r="B2498" s="2"/>
    </row>
    <row r="2499" ht="12.75">
      <c r="B2499" s="2"/>
    </row>
    <row r="2500" ht="12.75">
      <c r="B2500" s="2"/>
    </row>
    <row r="2501" ht="12.75">
      <c r="B2501" s="2"/>
    </row>
    <row r="2502" ht="12.75">
      <c r="B2502" s="2"/>
    </row>
    <row r="2503" ht="12.75">
      <c r="B2503" s="2"/>
    </row>
    <row r="2504" ht="12.75">
      <c r="B2504" s="2"/>
    </row>
    <row r="2505" ht="12.75">
      <c r="B2505" s="2"/>
    </row>
    <row r="2506" ht="12.75">
      <c r="B2506" s="2"/>
    </row>
    <row r="2507" ht="12.75">
      <c r="B2507" s="2"/>
    </row>
    <row r="2508" ht="12.75">
      <c r="B2508" s="2"/>
    </row>
    <row r="2509" ht="12.75">
      <c r="B2509" s="2"/>
    </row>
    <row r="2510" ht="12.75">
      <c r="B2510" s="2"/>
    </row>
    <row r="2511" ht="12.75">
      <c r="B2511" s="2"/>
    </row>
    <row r="2512" ht="12.75">
      <c r="B2512" s="2"/>
    </row>
    <row r="2513" ht="12.75">
      <c r="B2513" s="2"/>
    </row>
    <row r="2514" ht="12.75">
      <c r="B2514" s="2"/>
    </row>
    <row r="2515" ht="12.75">
      <c r="B2515" s="2"/>
    </row>
    <row r="2516" ht="12.75">
      <c r="B2516" s="2"/>
    </row>
    <row r="2517" ht="12.75">
      <c r="B2517" s="2"/>
    </row>
    <row r="2518" ht="12.75">
      <c r="B2518" s="2"/>
    </row>
    <row r="2519" ht="12.75">
      <c r="B2519" s="2"/>
    </row>
    <row r="2520" ht="12.75">
      <c r="B2520" s="2"/>
    </row>
    <row r="2521" ht="12.75">
      <c r="B2521" s="2"/>
    </row>
    <row r="2522" ht="12.75">
      <c r="B2522" s="2"/>
    </row>
    <row r="2523" ht="12.75">
      <c r="B2523" s="2"/>
    </row>
    <row r="2524" ht="12.75">
      <c r="B2524" s="2"/>
    </row>
    <row r="2525" ht="12.75">
      <c r="B2525" s="2"/>
    </row>
    <row r="2526" ht="12.75">
      <c r="B2526" s="2"/>
    </row>
    <row r="2527" ht="12.75">
      <c r="B2527" s="2"/>
    </row>
    <row r="2528" ht="12.75">
      <c r="B2528" s="2"/>
    </row>
    <row r="2529" ht="12.75">
      <c r="B2529" s="2"/>
    </row>
    <row r="2530" ht="12.75">
      <c r="B2530" s="2"/>
    </row>
    <row r="2531" ht="12.75">
      <c r="B2531" s="2"/>
    </row>
    <row r="2532" ht="12.75">
      <c r="B2532" s="2"/>
    </row>
    <row r="2533" ht="12.75">
      <c r="B2533" s="2"/>
    </row>
    <row r="2534" ht="12.75">
      <c r="B2534" s="2"/>
    </row>
    <row r="2535" ht="12.75">
      <c r="B2535" s="2"/>
    </row>
    <row r="2536" ht="12.75">
      <c r="B2536" s="2"/>
    </row>
    <row r="2537" ht="12.75">
      <c r="B2537" s="2"/>
    </row>
    <row r="2538" ht="12.75">
      <c r="B2538" s="2"/>
    </row>
    <row r="2539" ht="12.75">
      <c r="B2539" s="2"/>
    </row>
    <row r="2540" ht="12.75">
      <c r="B2540" s="2"/>
    </row>
    <row r="2541" ht="12.75">
      <c r="B2541" s="2"/>
    </row>
    <row r="2542" ht="12.75">
      <c r="B2542" s="2"/>
    </row>
    <row r="2543" ht="12.75">
      <c r="B2543" s="2"/>
    </row>
    <row r="2544" ht="12.75">
      <c r="B2544" s="2"/>
    </row>
    <row r="2545" ht="12.75">
      <c r="B2545" s="2"/>
    </row>
    <row r="2546" ht="12.75">
      <c r="B2546" s="2"/>
    </row>
    <row r="2547" ht="12.75">
      <c r="B2547" s="2"/>
    </row>
    <row r="2548" ht="12.75">
      <c r="B2548" s="2"/>
    </row>
    <row r="2549" ht="12.75">
      <c r="B2549" s="2"/>
    </row>
    <row r="2550" ht="12.75">
      <c r="B2550" s="2"/>
    </row>
    <row r="2551" ht="12.75">
      <c r="B2551" s="2"/>
    </row>
    <row r="2552" ht="12.75">
      <c r="B2552" s="2"/>
    </row>
    <row r="2553" ht="12.75">
      <c r="B2553" s="2"/>
    </row>
    <row r="2554" ht="12.75">
      <c r="B2554" s="2"/>
    </row>
    <row r="2555" ht="12.75">
      <c r="B2555" s="2"/>
    </row>
    <row r="2556" ht="12.75">
      <c r="B2556" s="2"/>
    </row>
    <row r="2557" ht="12.75">
      <c r="B2557" s="2"/>
    </row>
    <row r="2558" ht="12.75">
      <c r="B2558" s="2"/>
    </row>
    <row r="2559" ht="12.75">
      <c r="B2559" s="2"/>
    </row>
    <row r="2560" ht="12.75">
      <c r="B2560" s="2"/>
    </row>
    <row r="2561" ht="12.75">
      <c r="B2561" s="2"/>
    </row>
    <row r="2562" ht="12.75">
      <c r="B2562" s="2"/>
    </row>
    <row r="2563" ht="12.75">
      <c r="B2563" s="2"/>
    </row>
    <row r="2564" ht="12.75">
      <c r="B2564" s="2"/>
    </row>
    <row r="2565" ht="12.75">
      <c r="B2565" s="2"/>
    </row>
    <row r="2566" ht="12.75">
      <c r="B2566" s="2"/>
    </row>
    <row r="2567" ht="12.75">
      <c r="B2567" s="2"/>
    </row>
    <row r="2568" ht="12.75">
      <c r="B2568" s="2"/>
    </row>
    <row r="2569" ht="12.75">
      <c r="B2569" s="2"/>
    </row>
    <row r="2570" ht="12.75">
      <c r="B2570" s="2"/>
    </row>
    <row r="2571" ht="12.75">
      <c r="B2571" s="2"/>
    </row>
    <row r="2572" ht="12.75">
      <c r="B2572" s="2"/>
    </row>
    <row r="2573" ht="12.75">
      <c r="B2573" s="2"/>
    </row>
    <row r="2574" ht="12.75">
      <c r="B2574" s="2"/>
    </row>
    <row r="2575" ht="12.75">
      <c r="B2575" s="2"/>
    </row>
    <row r="2576" ht="12.75">
      <c r="B2576" s="2"/>
    </row>
    <row r="2577" ht="12.75">
      <c r="B2577" s="2"/>
    </row>
    <row r="2578" ht="12.75">
      <c r="B2578" s="2"/>
    </row>
    <row r="2579" ht="12.75">
      <c r="B2579" s="2"/>
    </row>
    <row r="2580" ht="12.75">
      <c r="B2580" s="2"/>
    </row>
    <row r="2581" ht="12.75">
      <c r="B2581" s="2"/>
    </row>
    <row r="2582" ht="12.75">
      <c r="B2582" s="2"/>
    </row>
    <row r="2583" ht="12.75">
      <c r="B2583" s="2"/>
    </row>
    <row r="2584" ht="12.75">
      <c r="B2584" s="2"/>
    </row>
    <row r="2585" ht="12.75">
      <c r="B2585" s="2"/>
    </row>
    <row r="2586" ht="12.75">
      <c r="B2586" s="2"/>
    </row>
    <row r="2587" ht="12.75">
      <c r="B2587" s="2"/>
    </row>
    <row r="2588" ht="12.75">
      <c r="B2588" s="2"/>
    </row>
    <row r="2589" ht="12.75">
      <c r="B2589" s="2"/>
    </row>
    <row r="2590" ht="12.75">
      <c r="B2590" s="2"/>
    </row>
    <row r="2591" ht="12.75">
      <c r="B2591" s="2"/>
    </row>
    <row r="2592" ht="12.75">
      <c r="B2592" s="2"/>
    </row>
    <row r="2593" ht="12.75">
      <c r="B2593" s="2"/>
    </row>
    <row r="2594" ht="12.75">
      <c r="B2594" s="2"/>
    </row>
    <row r="2595" ht="12.75">
      <c r="B2595" s="2"/>
    </row>
    <row r="2596" ht="12.75">
      <c r="B2596" s="2"/>
    </row>
    <row r="2597" ht="12.75">
      <c r="B2597" s="2"/>
    </row>
    <row r="2598" ht="12.75">
      <c r="B2598" s="2"/>
    </row>
    <row r="2599" ht="12.75">
      <c r="B2599" s="2"/>
    </row>
    <row r="2600" ht="12.75">
      <c r="B2600" s="2"/>
    </row>
    <row r="2601" ht="12.75">
      <c r="B2601" s="2"/>
    </row>
    <row r="2602" ht="12.75">
      <c r="B2602" s="2"/>
    </row>
  </sheetData>
  <sheetProtection/>
  <mergeCells count="26">
    <mergeCell ref="N5:T5"/>
    <mergeCell ref="N70:N71"/>
    <mergeCell ref="O70:O71"/>
    <mergeCell ref="P70:P71"/>
    <mergeCell ref="Q70:Q71"/>
    <mergeCell ref="R70:R71"/>
    <mergeCell ref="T6:T7"/>
    <mergeCell ref="S70:S71"/>
    <mergeCell ref="Q6:Q7"/>
    <mergeCell ref="T70:T71"/>
    <mergeCell ref="H6:J6"/>
    <mergeCell ref="N72:T72"/>
    <mergeCell ref="O6:O7"/>
    <mergeCell ref="P6:P7"/>
    <mergeCell ref="R6:R7"/>
    <mergeCell ref="S6:S7"/>
    <mergeCell ref="A2:A5"/>
    <mergeCell ref="C51:C56"/>
    <mergeCell ref="C34:C43"/>
    <mergeCell ref="E6:E7"/>
    <mergeCell ref="D6:D7"/>
    <mergeCell ref="D2:T2"/>
    <mergeCell ref="F6:F7"/>
    <mergeCell ref="G6:G7"/>
    <mergeCell ref="N6:N7"/>
    <mergeCell ref="K6:M6"/>
  </mergeCells>
  <printOptions/>
  <pageMargins left="0.1968503937007874" right="0.1968503937007874" top="0.1968503937007874" bottom="0.1968503937007874" header="0" footer="0"/>
  <pageSetup horizontalDpi="600" verticalDpi="600" orientation="landscape" paperSize="8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Manowo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</dc:creator>
  <cp:keywords/>
  <dc:description/>
  <cp:lastModifiedBy>Anna Drabik</cp:lastModifiedBy>
  <dcterms:created xsi:type="dcterms:W3CDTF">2011-04-14T05:44:51Z</dcterms:created>
  <dcterms:modified xsi:type="dcterms:W3CDTF">2011-05-04T08:39:20Z</dcterms:modified>
  <cp:category/>
  <cp:version/>
  <cp:contentType/>
  <cp:contentStatus/>
</cp:coreProperties>
</file>