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'Arkusz1'!$A$1:$G$147</definedName>
  </definedNames>
  <calcPr fullCalcOnLoad="1"/>
</workbook>
</file>

<file path=xl/sharedStrings.xml><?xml version="1.0" encoding="utf-8"?>
<sst xmlns="http://schemas.openxmlformats.org/spreadsheetml/2006/main" count="288" uniqueCount="204">
  <si>
    <t>ROZDZIAŁ</t>
  </si>
  <si>
    <t>§</t>
  </si>
  <si>
    <t>Załącznik Nr 1</t>
  </si>
  <si>
    <t>DZIAŁ</t>
  </si>
  <si>
    <t>Źródła dochodów</t>
  </si>
  <si>
    <t>DOCHODY BUDŻETU GMINY MANOWO NA 2011 ROK</t>
  </si>
  <si>
    <t>Dochody bieżące</t>
  </si>
  <si>
    <t>Dochody majątkowe</t>
  </si>
  <si>
    <t>z tego:</t>
  </si>
  <si>
    <t>010</t>
  </si>
  <si>
    <t>ROLNICTWO I ŁOWIECTWO</t>
  </si>
  <si>
    <t>01095</t>
  </si>
  <si>
    <t>750</t>
  </si>
  <si>
    <t>Pozostała działalność</t>
  </si>
  <si>
    <t>400</t>
  </si>
  <si>
    <t>40002</t>
  </si>
  <si>
    <t>600</t>
  </si>
  <si>
    <t>TRANSPORT I ŁĄCZNOŚĆ</t>
  </si>
  <si>
    <t>60016</t>
  </si>
  <si>
    <t>630</t>
  </si>
  <si>
    <t>TURYSTYKA</t>
  </si>
  <si>
    <t>63095</t>
  </si>
  <si>
    <t>700</t>
  </si>
  <si>
    <t>GOSPODARKA MIESZKANIOWA</t>
  </si>
  <si>
    <t>70005</t>
  </si>
  <si>
    <t>ADMINISTRACJA PUBLICZNA</t>
  </si>
  <si>
    <t>75011</t>
  </si>
  <si>
    <t>75023</t>
  </si>
  <si>
    <t>75095</t>
  </si>
  <si>
    <t>751</t>
  </si>
  <si>
    <t>754</t>
  </si>
  <si>
    <t>756</t>
  </si>
  <si>
    <t>DOCHODY OD OSÓB PRAWNYCH, OD OSÓB FIZYCZNYCH I OD INNYCH JEDNOSTEK NIEPOSIADAJĄCYCH OSOBOWOŚCI PRAWNEJ ORAZ WYDATKI ZWIĄZANE Z ICH POBOREM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</si>
  <si>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</si>
  <si>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</si>
  <si>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</si>
  <si>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</si>
  <si>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</si>
  <si>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</si>
  <si>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</si>
  <si>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</si>
  <si>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900</t>
  </si>
  <si>
    <t>GOSPODARKA KOMUNALNA I OCHRONA ŚRODOWISKA</t>
  </si>
  <si>
    <t>921</t>
  </si>
  <si>
    <t>KULTURA I OCHRONA DZIEDZICTWA NARODOWEGO</t>
  </si>
  <si>
    <t>WYTWARZANIE I ZAOPATRYWANIE W ENERGIĘ ELEKTRYCZNA, GAZ I WODĘ</t>
  </si>
  <si>
    <t>92195</t>
  </si>
  <si>
    <t>80101</t>
  </si>
  <si>
    <t>Szkoły podstawowe</t>
  </si>
  <si>
    <t>80104</t>
  </si>
  <si>
    <t>Urzędy gmin (miast i miast na prawach powiatu)</t>
  </si>
  <si>
    <t>Dostarczanie wody</t>
  </si>
  <si>
    <t>Drogi publiczne gminne</t>
  </si>
  <si>
    <t xml:space="preserve">BEZPIECZEŃSTWO PUBLICZNE I OCHRONA PRZECIWPOŻAROWA </t>
  </si>
  <si>
    <t>75416</t>
  </si>
  <si>
    <t>90001</t>
  </si>
  <si>
    <t>Gospodarka ściekowa i ochrona wód</t>
  </si>
  <si>
    <t>Gospodarka gruntami i nieruchomościami</t>
  </si>
  <si>
    <t>90095</t>
  </si>
  <si>
    <t>0750</t>
  </si>
  <si>
    <t>Dochody z najmu i dzierżawy składników majątkowych (wpływ z dzierżawy za obwody łowieckie)</t>
  </si>
  <si>
    <t>0770</t>
  </si>
  <si>
    <t>Wpłaty z tytułu odpłatnego nabycia prawa własności nieruchomości (sprzedaż mienia)</t>
  </si>
  <si>
    <t>0490</t>
  </si>
  <si>
    <t>Wpływy z innych lokalnych opłat pobieranych przez jednostki samorządu terytorialnego na podstawie odrębnych ustaw (wpływy za wodę)</t>
  </si>
  <si>
    <t>0920</t>
  </si>
  <si>
    <t>Pozostałe odsetki</t>
  </si>
  <si>
    <t>0690</t>
  </si>
  <si>
    <t>Wpływy z różnych opłat</t>
  </si>
  <si>
    <t>2700</t>
  </si>
  <si>
    <t>Wpływy z róznych opłat (materiały promocyjne i opłaty za korzystanie z I-ej Zatoki</t>
  </si>
  <si>
    <t>0470</t>
  </si>
  <si>
    <t>Wpływy z opłat za użytkowanie wieczyste</t>
  </si>
  <si>
    <t>Wpływy z różnych opłat (opłaty adiacenckei i planistyczne)</t>
  </si>
  <si>
    <t xml:space="preserve">Wpłaty z tytułu odpłatnego nabycia prawa własności nieruchomości </t>
  </si>
  <si>
    <t>2010</t>
  </si>
  <si>
    <t>Dotacje celowe otrzymane z budżetu państwa na realizację zadaż z zakresu administracji rządowej</t>
  </si>
  <si>
    <t>2360</t>
  </si>
  <si>
    <t>Środki na dofinansowanie własnych zadań bieżących gmin pozyskane z innych źródeł (refundacja środków z Biura Pracy)</t>
  </si>
  <si>
    <t>0970</t>
  </si>
  <si>
    <t>Wpływy z różnych dochodów (zwrot VAT)</t>
  </si>
  <si>
    <t>Dochody jednostek samorządu terytorialnego związane z realizacją zadań z zakresu administracji rządowej oraz innych zadań zleconych ustawami</t>
  </si>
  <si>
    <t>0570</t>
  </si>
  <si>
    <t>Grzywny i mandaty i inne kary pieniężne od osób fizycznych</t>
  </si>
  <si>
    <t>75618</t>
  </si>
  <si>
    <t>85195</t>
  </si>
  <si>
    <t>85295</t>
  </si>
  <si>
    <t>Plan na 2011r.</t>
  </si>
  <si>
    <t>Urzędy Wojewódzkie</t>
  </si>
  <si>
    <t>Wpływy z różnych opłat ( za wpis za działalność gospodarczą, wpływy z Kamiennych Kręgów, zwroty za telefony)</t>
  </si>
  <si>
    <t>75101</t>
  </si>
  <si>
    <t>URZĘDY NACZELNYCH ORGANÓW WŁADZY PAŃSTWOWEJ, KONTROLI I OCHRONY PRAWA ORAZ SĄDOWNICTWA</t>
  </si>
  <si>
    <t>Urzędy naczelnych organów władzy państwowej, kontroli i ochrony prawa</t>
  </si>
  <si>
    <t>75601</t>
  </si>
  <si>
    <t>0350</t>
  </si>
  <si>
    <t>Wpływy z podatku dochodowego od osób fizycznych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</si>
  <si>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</si>
  <si>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</si>
  <si>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</si>
  <si>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</si>
  <si>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</si>
  <si>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</si>
  <si>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</si>
  <si>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</si>
  <si>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0400</t>
  </si>
  <si>
    <t>0500</t>
  </si>
  <si>
    <t>Podatek od nieruchomości</t>
  </si>
  <si>
    <t>Podatek rolny</t>
  </si>
  <si>
    <t>Podatek leśny</t>
  </si>
  <si>
    <t>Podatek od środków transportowych</t>
  </si>
  <si>
    <t>Wpływy z opłaty produktowej</t>
  </si>
  <si>
    <t>Podatek od czynności cywilnoprawnych</t>
  </si>
  <si>
    <t>75616</t>
  </si>
  <si>
    <t>Wpływy z podatku rolengo, podatku leśnego, podatku od spadków i darowizn, podatku od czynności cywilnoprawnych oraz podatków i opłay lokalnych od osób fizycznych</t>
  </si>
  <si>
    <t>0360</t>
  </si>
  <si>
    <t>0430</t>
  </si>
  <si>
    <t>0440</t>
  </si>
  <si>
    <t>Podatek od spadków i darowizn</t>
  </si>
  <si>
    <t>Wpływy z opłaty targowej</t>
  </si>
  <si>
    <t>Wpływy z opłaty miejscowej</t>
  </si>
  <si>
    <t>Wpływy z różnych opłat (koszty upomnienia)</t>
  </si>
  <si>
    <t>Wpływy z innych opłat stanowiących dochody jednostek samorządu terytorialnego</t>
  </si>
  <si>
    <t>0410</t>
  </si>
  <si>
    <t>0480</t>
  </si>
  <si>
    <t>0590</t>
  </si>
  <si>
    <t>Wpływy z opłaty skarbowej</t>
  </si>
  <si>
    <t>Wpływy z opłat za zezwolenia na sprzedaż alkoholu</t>
  </si>
  <si>
    <t>Wpływy z opłat za koncesje i licencje</t>
  </si>
  <si>
    <t>75621</t>
  </si>
  <si>
    <t>Udziały gmin w podatkach stanowiących dochód budżetu państwa</t>
  </si>
  <si>
    <t>0010</t>
  </si>
  <si>
    <t>0020</t>
  </si>
  <si>
    <t>Podatek dochodowy od osób fizycznych</t>
  </si>
  <si>
    <t>Podatek od osób prawnych</t>
  </si>
  <si>
    <t>75801</t>
  </si>
  <si>
    <t>2920</t>
  </si>
  <si>
    <t>75807</t>
  </si>
  <si>
    <t>75814</t>
  </si>
  <si>
    <t>2680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</si>
  <si>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</si>
  <si>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</si>
  <si>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</si>
  <si>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</si>
  <si>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Rekompensaty utraconych dochodów w podatkach i opłatach lokalnych (praca chroniona- Przed. Wielobranżowe BJM w Cewlinie)</t>
  </si>
  <si>
    <t>Dochody z najmu i dzierżawy składników majątkowych SP lub spółek jednostek samorządu terytorialnego</t>
  </si>
  <si>
    <t>Przedszkola (Bonin, Rosnowo)</t>
  </si>
  <si>
    <t>0830</t>
  </si>
  <si>
    <t>Dochody z najmu i dzierżawy składników majątkowych (wynajem pomieszczeń w Przedszkolu w Boninie)</t>
  </si>
  <si>
    <t>Wpływy z usług (wpływy rodziców za przedszkole)</t>
  </si>
  <si>
    <t>Wpływy z różnych opłat (za sprzęt medyczny i wynajem pomieszczeń Ośrodkom Zdrowia)</t>
  </si>
  <si>
    <t>85212</t>
  </si>
  <si>
    <t>Świadczenia rodzinne, świadczenia z funduszu alimentacyjnego oraz zasiłki na ubezpieczenia emerytalne i rentowe ubezpieczenia społeczne</t>
  </si>
  <si>
    <t>Dotacje celowe otrzymane z budżetu państwa na realizację zadaż z zakresu administracji rządowej oraz innych zadań zleconych gminie ustawami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</si>
  <si>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</si>
  <si>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</si>
  <si>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2030</t>
  </si>
  <si>
    <t>Dotacje celowe otrzymane z budżetu państwa na realizacje własnych zadań bieżących gmin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</si>
  <si>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</si>
  <si>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</si>
  <si>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</si>
  <si>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</si>
  <si>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</si>
  <si>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</si>
  <si>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</si>
  <si>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</si>
  <si>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Wpływy z różnych opłat (zwrot za telefony GOPS)</t>
  </si>
  <si>
    <t>6297</t>
  </si>
  <si>
    <t>Wpływy z innych lokalnych opłat pobieranych przez jednostki samorządu terytorialnego na podstawie odrębnych ustaw (za ścieki Bonin, Manowo)</t>
  </si>
  <si>
    <t>Wpływy z różnych opłat (zwrot za media komunalne)</t>
  </si>
  <si>
    <t>Wpływy z różnych opłat (wynajem sal widowiskowych)</t>
  </si>
  <si>
    <t>926</t>
  </si>
  <si>
    <t>92695</t>
  </si>
  <si>
    <t>Dochody z najmu i dzierżawy składników majątkowych (za lokale użytkowe)</t>
  </si>
  <si>
    <t>OGÓŁEM</t>
  </si>
  <si>
    <t>90019</t>
  </si>
  <si>
    <t>0580</t>
  </si>
  <si>
    <t>Wpływy i wydatki związane z gromadzeniem środków z opłat i kar za korzystanie ze środowiska</t>
  </si>
  <si>
    <t xml:space="preserve">Grzywny i inne kary </t>
  </si>
  <si>
    <t>80110</t>
  </si>
  <si>
    <t>Gimnazjum</t>
  </si>
  <si>
    <t>Wpływy za wynajem</t>
  </si>
  <si>
    <t>0980</t>
  </si>
  <si>
    <t>Wpływy z różnych dochodów- zaliczka alimentacyjna</t>
  </si>
  <si>
    <t>Wpływy z różnych opłat (pas drogowy i umowy za przystanki)</t>
  </si>
  <si>
    <t>Dochody z najmu i dzierżawy składników majątkowych (czynsze za mieszkania, kaucje, wynajem mienia, wpływy za dzierżawe mienia)</t>
  </si>
  <si>
    <t>Podatek od działalności gospodarczej osób fizycznych opłacany w formie karty podatkowej</t>
  </si>
  <si>
    <t>Wpływy z różnych dochodów (refundacja środków za prace społeczno-użyteczne)</t>
  </si>
  <si>
    <t>KULTURA FIZYCZNA</t>
  </si>
  <si>
    <t>85203</t>
  </si>
  <si>
    <t>Straż gminna (miejska)</t>
  </si>
  <si>
    <t>Ośrodki  wsparcia</t>
  </si>
  <si>
    <t>Wpływy z tytułu zwrotu wypłaconych świadczeń z funduszu alimentacyjnego - zwrot funduszu alimentacyjnego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</si>
  <si>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modernizacji wodociągu w Boninie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</si>
  <si>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Porgramu operacyjnego- Innowacyjna gospodarka na lata 2007- 2010- (Internet szansą wszeczstronnego rozwoju mieszkańców Gminy Manowo)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</si>
  <si>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budowy kanalizacji w Kretominie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</si>
  <si>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remontu Klubu Wiejskiego w Grzybnicy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</si>
  <si>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zagospodarowania terenu rekreacyjnego z urządzeniami sportu i rekreacji w Wyszewie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</si>
  <si>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remontu Klubu Wiejskiego w Wyszeborzu</t>
  </si>
  <si>
    <t>Rady  Gminy Manowo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</si>
  <si>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placu zabaw w Cewlinie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</si>
  <si>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zagospodarowania ternu zieleni z urządzeniami rekreacji w miejscowości Wyszewo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</si>
  <si>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remontu z kompleksowym wyposażeniem centrum sportowo-rekreacyjnego w Kretominie</t>
  </si>
  <si>
    <t>z dnia 30 grudnia 2010 r.</t>
  </si>
  <si>
    <t>do Uchwały  Nr II/5/2010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</si>
</sst>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b/>
      <sz val="10"/>
      <name val="Arial CE"/>
      <family val="0"/>
    </font>
    <font>
      <b/>
      <sz val="11"/>
      <name val="Cambria"/>
      <family val="1"/>
    </font>
    <font>
      <sz val="11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6.25390625" style="26" customWidth="1"/>
    <col min="2" max="2" width="10.00390625" style="23" customWidth="1"/>
    <col min="3" max="3" width="7.00390625" style="23" customWidth="1"/>
    <col min="4" max="4" width="43.375" style="0" customWidth="1"/>
    <col min="5" max="5" width="19.75390625" style="0" customWidth="1"/>
    <col min="6" max="6" width="17.375" style="0" customWidth="1"/>
    <col min="7" max="7" width="21.00390625" style="0" customWidth="1"/>
    <col min="8" max="8" width="9.875" style="0" bestFit="1" customWidth="1"/>
    <col min="9" max="9" width="8.00390625" style="0" customWidth="1"/>
    <col min="10" max="10" width="15.125" style="0" customWidth="1"/>
    <col min="11" max="11" width="17.875" style="0" customWidth="1"/>
  </cols>
  <sheetData>
    <row r="1" spans="1:8" ht="12.75">
      <c r="A1" s="6"/>
      <c r="B1" s="19"/>
      <c r="C1" s="19"/>
      <c r="D1" s="5"/>
      <c r="E1" s="5"/>
      <c r="F1" s="5"/>
      <c r="G1" s="5" t="s">
        <v>2</v>
      </c>
      <c r="H1" s="5"/>
    </row>
    <row r="2" spans="1:8" ht="12.75">
      <c r="A2" s="6"/>
      <c r="B2" s="19"/>
      <c r="C2" s="19"/>
      <c r="D2" s="5"/>
      <c r="E2" s="5"/>
      <c r="F2" s="5"/>
      <c r="G2" s="5" t="s">
        <v>203</v>
      </c>
      <c r="H2" s="5"/>
    </row>
    <row r="3" spans="1:8" ht="12.75">
      <c r="A3" s="6"/>
      <c r="B3" s="19"/>
      <c r="C3" s="19"/>
      <c r="D3" s="5"/>
      <c r="E3" s="5"/>
      <c r="F3" s="5"/>
      <c r="G3" s="5" t="s">
        <v>198</v>
      </c>
      <c r="H3" s="5"/>
    </row>
    <row r="4" spans="1:8" ht="12.75">
      <c r="A4" s="6"/>
      <c r="B4" s="6"/>
      <c r="C4" s="6"/>
      <c r="D4" s="4"/>
      <c r="E4" s="4"/>
      <c r="F4" s="4"/>
      <c r="G4" s="5" t="s">
        <v>202</v>
      </c>
      <c r="H4" s="5"/>
    </row>
    <row r="5" spans="1:8" ht="12.75">
      <c r="A5" s="6"/>
      <c r="B5" s="6"/>
      <c r="C5" s="6"/>
      <c r="D5" s="35" t="s">
        <v>5</v>
      </c>
      <c r="E5" s="35"/>
      <c r="F5" s="35"/>
      <c r="G5" s="4"/>
      <c r="H5" s="1"/>
    </row>
    <row r="6" spans="1:8" ht="12.75">
      <c r="A6" s="6"/>
      <c r="B6" s="6"/>
      <c r="C6" s="6"/>
      <c r="D6" s="4"/>
      <c r="E6" s="4"/>
      <c r="F6" s="4"/>
      <c r="G6" s="4"/>
      <c r="H6" s="1"/>
    </row>
    <row r="7" spans="1:7" ht="12.75">
      <c r="A7" s="6"/>
      <c r="B7" s="19"/>
      <c r="C7" s="19"/>
      <c r="D7" s="5"/>
      <c r="E7" s="5"/>
      <c r="F7" s="5"/>
      <c r="G7" s="5"/>
    </row>
    <row r="8" spans="1:12" ht="15" customHeight="1">
      <c r="A8" s="32" t="s">
        <v>3</v>
      </c>
      <c r="B8" s="32" t="s">
        <v>0</v>
      </c>
      <c r="C8" s="33" t="s">
        <v>1</v>
      </c>
      <c r="D8" s="34" t="s">
        <v>4</v>
      </c>
      <c r="E8" s="34" t="s">
        <v>87</v>
      </c>
      <c r="F8" s="36" t="s">
        <v>8</v>
      </c>
      <c r="G8" s="36"/>
      <c r="H8" s="2"/>
      <c r="I8" s="3"/>
      <c r="J8" s="37"/>
      <c r="K8" s="37"/>
      <c r="L8" s="37"/>
    </row>
    <row r="9" spans="1:12" ht="25.5" customHeight="1">
      <c r="A9" s="32"/>
      <c r="B9" s="32"/>
      <c r="C9" s="33"/>
      <c r="D9" s="34"/>
      <c r="E9" s="34"/>
      <c r="F9" s="7" t="s">
        <v>6</v>
      </c>
      <c r="G9" s="7" t="s">
        <v>7</v>
      </c>
      <c r="H9" s="3"/>
      <c r="I9" s="3"/>
      <c r="J9" s="2"/>
      <c r="K9" s="2"/>
      <c r="L9" s="3"/>
    </row>
    <row r="10" spans="1:7" ht="12.75">
      <c r="A10" s="21" t="s">
        <v>9</v>
      </c>
      <c r="B10" s="20"/>
      <c r="C10" s="20"/>
      <c r="D10" s="8" t="s">
        <v>10</v>
      </c>
      <c r="E10" s="15">
        <f>E11</f>
        <v>401800</v>
      </c>
      <c r="F10" s="15">
        <f>F11</f>
        <v>1800</v>
      </c>
      <c r="G10" s="15">
        <f>G11</f>
        <v>400000</v>
      </c>
    </row>
    <row r="11" spans="1:7" ht="15">
      <c r="A11" s="21"/>
      <c r="B11" s="24" t="s">
        <v>11</v>
      </c>
      <c r="C11" s="20"/>
      <c r="D11" s="12" t="s">
        <v>13</v>
      </c>
      <c r="E11" s="14">
        <f>SUM(E12:E13)</f>
        <v>401800</v>
      </c>
      <c r="F11" s="14">
        <f>SUM(F12:F13)</f>
        <v>1800</v>
      </c>
      <c r="G11" s="14">
        <f>SUM(G12:G13)</f>
        <v>400000</v>
      </c>
    </row>
    <row r="12" spans="1:7" ht="31.5" customHeight="1">
      <c r="A12" s="21"/>
      <c r="B12" s="20"/>
      <c r="C12" s="20" t="s">
        <v>59</v>
      </c>
      <c r="D12" s="13" t="s">
        <v>60</v>
      </c>
      <c r="E12" s="14">
        <v>1800</v>
      </c>
      <c r="F12" s="14">
        <v>1800</v>
      </c>
      <c r="G12" s="14">
        <v>0</v>
      </c>
    </row>
    <row r="13" spans="1:7" ht="25.5">
      <c r="A13" s="21"/>
      <c r="B13" s="20"/>
      <c r="C13" s="20" t="s">
        <v>61</v>
      </c>
      <c r="D13" s="13" t="s">
        <v>62</v>
      </c>
      <c r="E13" s="14">
        <v>400000</v>
      </c>
      <c r="F13" s="14">
        <v>0</v>
      </c>
      <c r="G13" s="14">
        <v>400000</v>
      </c>
    </row>
    <row r="14" spans="1:8" ht="38.25" customHeight="1">
      <c r="A14" s="21" t="s">
        <v>14</v>
      </c>
      <c r="B14" s="20"/>
      <c r="C14" s="20"/>
      <c r="D14" s="10" t="s">
        <v>45</v>
      </c>
      <c r="E14" s="15">
        <f>E15</f>
        <v>1198795</v>
      </c>
      <c r="F14" s="15">
        <f>F15</f>
        <v>545795</v>
      </c>
      <c r="G14" s="15">
        <f>G15</f>
        <v>653000</v>
      </c>
      <c r="H14" s="27"/>
    </row>
    <row r="15" spans="1:7" ht="12.75">
      <c r="A15" s="21"/>
      <c r="B15" s="20" t="s">
        <v>15</v>
      </c>
      <c r="C15" s="20"/>
      <c r="D15" s="9" t="s">
        <v>51</v>
      </c>
      <c r="E15" s="14">
        <f>SUM(E16:E19)</f>
        <v>1198795</v>
      </c>
      <c r="F15" s="14">
        <f>SUM(F16:F19)</f>
        <v>545795</v>
      </c>
      <c r="G15" s="14">
        <f>SUM(G16:G19)</f>
        <v>653000</v>
      </c>
    </row>
    <row r="16" spans="1:7" ht="38.25">
      <c r="A16" s="21"/>
      <c r="B16" s="20"/>
      <c r="C16" s="20" t="s">
        <v>63</v>
      </c>
      <c r="D16" s="13" t="s">
        <v>64</v>
      </c>
      <c r="E16" s="14">
        <v>543595</v>
      </c>
      <c r="F16" s="14">
        <v>543595</v>
      </c>
      <c r="G16" s="14">
        <v>0</v>
      </c>
    </row>
    <row r="17" spans="1:7" ht="12.75">
      <c r="A17" s="21"/>
      <c r="B17" s="20"/>
      <c r="C17" s="20" t="s">
        <v>67</v>
      </c>
      <c r="D17" s="13" t="s">
        <v>68</v>
      </c>
      <c r="E17" s="14">
        <v>200</v>
      </c>
      <c r="F17" s="14">
        <v>200</v>
      </c>
      <c r="G17" s="14">
        <v>0</v>
      </c>
    </row>
    <row r="18" spans="1:7" ht="12.75">
      <c r="A18" s="21"/>
      <c r="B18" s="20"/>
      <c r="C18" s="20" t="s">
        <v>65</v>
      </c>
      <c r="D18" s="9" t="s">
        <v>66</v>
      </c>
      <c r="E18" s="14">
        <v>2000</v>
      </c>
      <c r="F18" s="14">
        <v>2000</v>
      </c>
      <c r="G18" s="14">
        <v>0</v>
      </c>
    </row>
    <row r="19" spans="1:8" s="16" customFormat="1" ht="89.25">
      <c r="A19" s="20"/>
      <c r="B19" s="20"/>
      <c r="C19" s="20" t="s">
        <v>166</v>
      </c>
      <c r="D19" s="13" t="s">
        <v>192</v>
      </c>
      <c r="E19" s="14">
        <v>653000</v>
      </c>
      <c r="F19" s="14">
        <v>0</v>
      </c>
      <c r="G19" s="14">
        <v>653000</v>
      </c>
      <c r="H19" s="28"/>
    </row>
    <row r="20" spans="1:7" s="1" customFormat="1" ht="12.75">
      <c r="A20" s="21" t="s">
        <v>16</v>
      </c>
      <c r="B20" s="21"/>
      <c r="C20" s="21"/>
      <c r="D20" s="8" t="s">
        <v>17</v>
      </c>
      <c r="E20" s="15">
        <f>SUM(E21)</f>
        <v>53300</v>
      </c>
      <c r="F20" s="15">
        <f>SUM(F21)</f>
        <v>53300</v>
      </c>
      <c r="G20" s="15">
        <f>SUM(G21)</f>
        <v>0</v>
      </c>
    </row>
    <row r="21" spans="1:7" ht="12.75">
      <c r="A21" s="21"/>
      <c r="B21" s="20" t="s">
        <v>18</v>
      </c>
      <c r="C21" s="20"/>
      <c r="D21" s="9" t="s">
        <v>52</v>
      </c>
      <c r="E21" s="14">
        <f>SUM(E22:E22)</f>
        <v>53300</v>
      </c>
      <c r="F21" s="14">
        <f>SUM(F22:F22)</f>
        <v>53300</v>
      </c>
      <c r="G21" s="14">
        <v>0</v>
      </c>
    </row>
    <row r="22" spans="1:7" ht="25.5">
      <c r="A22" s="21"/>
      <c r="B22" s="20"/>
      <c r="C22" s="20" t="s">
        <v>67</v>
      </c>
      <c r="D22" s="13" t="s">
        <v>183</v>
      </c>
      <c r="E22" s="14">
        <v>53300</v>
      </c>
      <c r="F22" s="14">
        <v>53300</v>
      </c>
      <c r="G22" s="14">
        <v>0</v>
      </c>
    </row>
    <row r="23" spans="1:7" ht="12.75">
      <c r="A23" s="21" t="s">
        <v>19</v>
      </c>
      <c r="B23" s="20"/>
      <c r="C23" s="20"/>
      <c r="D23" s="8" t="s">
        <v>20</v>
      </c>
      <c r="E23" s="15">
        <f aca="true" t="shared" si="0" ref="E23:G24">E24</f>
        <v>3000</v>
      </c>
      <c r="F23" s="15">
        <f t="shared" si="0"/>
        <v>3000</v>
      </c>
      <c r="G23" s="15">
        <f t="shared" si="0"/>
        <v>0</v>
      </c>
    </row>
    <row r="24" spans="1:7" ht="12.75">
      <c r="A24" s="21"/>
      <c r="B24" s="20" t="s">
        <v>21</v>
      </c>
      <c r="C24" s="20"/>
      <c r="D24" s="9" t="s">
        <v>13</v>
      </c>
      <c r="E24" s="14">
        <f t="shared" si="0"/>
        <v>3000</v>
      </c>
      <c r="F24" s="14">
        <f t="shared" si="0"/>
        <v>3000</v>
      </c>
      <c r="G24" s="14">
        <f t="shared" si="0"/>
        <v>0</v>
      </c>
    </row>
    <row r="25" spans="1:7" ht="25.5">
      <c r="A25" s="21"/>
      <c r="B25" s="20"/>
      <c r="C25" s="20" t="s">
        <v>67</v>
      </c>
      <c r="D25" s="13" t="s">
        <v>70</v>
      </c>
      <c r="E25" s="14">
        <v>3000</v>
      </c>
      <c r="F25" s="14">
        <v>3000</v>
      </c>
      <c r="G25" s="14">
        <v>0</v>
      </c>
    </row>
    <row r="26" spans="1:7" ht="12.75">
      <c r="A26" s="21" t="s">
        <v>22</v>
      </c>
      <c r="B26" s="20"/>
      <c r="C26" s="20"/>
      <c r="D26" s="8" t="s">
        <v>23</v>
      </c>
      <c r="E26" s="15">
        <f>E27</f>
        <v>987206</v>
      </c>
      <c r="F26" s="15">
        <f>SUM(F28:F32)</f>
        <v>960956</v>
      </c>
      <c r="G26" s="15">
        <f>G27</f>
        <v>26250</v>
      </c>
    </row>
    <row r="27" spans="1:7" ht="12.75">
      <c r="A27" s="21"/>
      <c r="B27" s="20" t="s">
        <v>24</v>
      </c>
      <c r="C27" s="20"/>
      <c r="D27" s="9" t="s">
        <v>57</v>
      </c>
      <c r="E27" s="14">
        <f>SUM(E28:E32)</f>
        <v>987206</v>
      </c>
      <c r="F27" s="14">
        <f>SUM(F28:F32)</f>
        <v>960956</v>
      </c>
      <c r="G27" s="14">
        <f>SUM(G28:G32)</f>
        <v>26250</v>
      </c>
    </row>
    <row r="28" spans="1:7" ht="12.75">
      <c r="A28" s="21"/>
      <c r="B28" s="20"/>
      <c r="C28" s="20" t="s">
        <v>71</v>
      </c>
      <c r="D28" s="9" t="s">
        <v>72</v>
      </c>
      <c r="E28" s="14">
        <v>3000</v>
      </c>
      <c r="F28" s="14">
        <v>3000</v>
      </c>
      <c r="G28" s="14">
        <v>0</v>
      </c>
    </row>
    <row r="29" spans="1:7" ht="25.5">
      <c r="A29" s="21"/>
      <c r="B29" s="20"/>
      <c r="C29" s="20" t="s">
        <v>67</v>
      </c>
      <c r="D29" s="13" t="s">
        <v>73</v>
      </c>
      <c r="E29" s="14">
        <v>91670</v>
      </c>
      <c r="F29" s="14">
        <v>91670</v>
      </c>
      <c r="G29" s="14">
        <v>0</v>
      </c>
    </row>
    <row r="30" spans="1:7" ht="38.25">
      <c r="A30" s="21"/>
      <c r="B30" s="20"/>
      <c r="C30" s="20" t="s">
        <v>59</v>
      </c>
      <c r="D30" s="13" t="s">
        <v>184</v>
      </c>
      <c r="E30" s="14">
        <v>864036</v>
      </c>
      <c r="F30" s="14">
        <v>864036</v>
      </c>
      <c r="G30" s="14">
        <v>0</v>
      </c>
    </row>
    <row r="31" spans="1:7" ht="25.5">
      <c r="A31" s="21"/>
      <c r="B31" s="20"/>
      <c r="C31" s="20" t="s">
        <v>61</v>
      </c>
      <c r="D31" s="13" t="s">
        <v>74</v>
      </c>
      <c r="E31" s="14">
        <v>26250</v>
      </c>
      <c r="F31" s="14">
        <v>0</v>
      </c>
      <c r="G31" s="14">
        <v>26250</v>
      </c>
    </row>
    <row r="32" spans="1:7" ht="12.75">
      <c r="A32" s="21"/>
      <c r="B32" s="20"/>
      <c r="C32" s="20" t="s">
        <v>65</v>
      </c>
      <c r="D32" s="13" t="s">
        <v>66</v>
      </c>
      <c r="E32" s="14">
        <v>2250</v>
      </c>
      <c r="F32" s="14">
        <v>2250</v>
      </c>
      <c r="G32" s="14">
        <v>0</v>
      </c>
    </row>
    <row r="33" spans="1:8" ht="12.75">
      <c r="A33" s="21" t="s">
        <v>12</v>
      </c>
      <c r="B33" s="20"/>
      <c r="C33" s="20"/>
      <c r="D33" s="8" t="s">
        <v>25</v>
      </c>
      <c r="E33" s="15">
        <f>E34+E37+E40</f>
        <v>543500</v>
      </c>
      <c r="F33" s="15">
        <f>F34+F37+F40</f>
        <v>543500</v>
      </c>
      <c r="G33" s="15">
        <f>G35+G37+G40</f>
        <v>0</v>
      </c>
      <c r="H33" s="27"/>
    </row>
    <row r="34" spans="1:7" ht="12.75">
      <c r="A34" s="21"/>
      <c r="B34" s="20" t="s">
        <v>26</v>
      </c>
      <c r="C34" s="20"/>
      <c r="D34" s="9" t="s">
        <v>88</v>
      </c>
      <c r="E34" s="14">
        <f>SUM(E35:E36)</f>
        <v>50300</v>
      </c>
      <c r="F34" s="14">
        <f>SUM(F35:F36)</f>
        <v>50300</v>
      </c>
      <c r="G34" s="14">
        <f>SUM(G35:G36)</f>
        <v>0</v>
      </c>
    </row>
    <row r="35" spans="1:7" ht="25.5">
      <c r="A35" s="21"/>
      <c r="B35" s="20"/>
      <c r="C35" s="20" t="s">
        <v>75</v>
      </c>
      <c r="D35" s="13" t="s">
        <v>76</v>
      </c>
      <c r="E35" s="14">
        <v>49800</v>
      </c>
      <c r="F35" s="14">
        <v>49800</v>
      </c>
      <c r="G35" s="14">
        <v>0</v>
      </c>
    </row>
    <row r="36" spans="1:7" ht="38.25">
      <c r="A36" s="21"/>
      <c r="B36" s="20"/>
      <c r="C36" s="20" t="s">
        <v>77</v>
      </c>
      <c r="D36" s="13" t="s">
        <v>81</v>
      </c>
      <c r="E36" s="14">
        <v>500</v>
      </c>
      <c r="F36" s="14">
        <v>500</v>
      </c>
      <c r="G36" s="14">
        <v>0</v>
      </c>
    </row>
    <row r="37" spans="1:7" ht="12.75">
      <c r="A37" s="21"/>
      <c r="B37" s="20" t="s">
        <v>27</v>
      </c>
      <c r="C37" s="20"/>
      <c r="D37" s="9" t="s">
        <v>50</v>
      </c>
      <c r="E37" s="14">
        <f>SUM(E38:E39)</f>
        <v>145200</v>
      </c>
      <c r="F37" s="14">
        <f>SUM(F38:F39)</f>
        <v>145200</v>
      </c>
      <c r="G37" s="14">
        <f>SUM(G38:G39)</f>
        <v>0</v>
      </c>
    </row>
    <row r="38" spans="1:7" ht="38.25">
      <c r="A38" s="21"/>
      <c r="B38" s="20"/>
      <c r="C38" s="20" t="s">
        <v>67</v>
      </c>
      <c r="D38" s="13" t="s">
        <v>89</v>
      </c>
      <c r="E38" s="14">
        <v>60000</v>
      </c>
      <c r="F38" s="14">
        <v>60000</v>
      </c>
      <c r="G38" s="14">
        <v>0</v>
      </c>
    </row>
    <row r="39" spans="1:7" ht="12.75">
      <c r="A39" s="21"/>
      <c r="B39" s="20"/>
      <c r="C39" s="20" t="s">
        <v>79</v>
      </c>
      <c r="D39" s="9" t="s">
        <v>80</v>
      </c>
      <c r="E39" s="14">
        <v>85200</v>
      </c>
      <c r="F39" s="14">
        <v>85200</v>
      </c>
      <c r="G39" s="14">
        <v>0</v>
      </c>
    </row>
    <row r="40" spans="1:7" ht="12.75">
      <c r="A40" s="21"/>
      <c r="B40" s="20" t="s">
        <v>28</v>
      </c>
      <c r="C40" s="20"/>
      <c r="D40" s="9" t="s">
        <v>13</v>
      </c>
      <c r="E40" s="14">
        <v>348000</v>
      </c>
      <c r="F40" s="14">
        <v>348000</v>
      </c>
      <c r="G40" s="14">
        <f>SUM(G41)</f>
        <v>0</v>
      </c>
    </row>
    <row r="41" spans="1:7" ht="38.25">
      <c r="A41" s="21"/>
      <c r="B41" s="20"/>
      <c r="C41" s="20" t="s">
        <v>69</v>
      </c>
      <c r="D41" s="13" t="s">
        <v>78</v>
      </c>
      <c r="E41" s="14">
        <v>348000</v>
      </c>
      <c r="F41" s="14">
        <v>348000</v>
      </c>
      <c r="G41" s="14">
        <v>0</v>
      </c>
    </row>
    <row r="42" spans="1:7" ht="45" customHeight="1">
      <c r="A42" s="21" t="s">
        <v>29</v>
      </c>
      <c r="B42" s="20"/>
      <c r="C42" s="20"/>
      <c r="D42" s="11" t="s">
        <v>91</v>
      </c>
      <c r="E42" s="15">
        <f aca="true" t="shared" si="1" ref="E42:G43">E43</f>
        <v>1051</v>
      </c>
      <c r="F42" s="15">
        <f t="shared" si="1"/>
        <v>1051</v>
      </c>
      <c r="G42" s="15">
        <f t="shared" si="1"/>
        <v>0</v>
      </c>
    </row>
    <row r="43" spans="1:7" ht="27.75" customHeight="1">
      <c r="A43" s="21"/>
      <c r="B43" s="20" t="s">
        <v>90</v>
      </c>
      <c r="C43" s="20"/>
      <c r="D43" s="13" t="s">
        <v>92</v>
      </c>
      <c r="E43" s="14">
        <f t="shared" si="1"/>
        <v>1051</v>
      </c>
      <c r="F43" s="14">
        <f t="shared" si="1"/>
        <v>1051</v>
      </c>
      <c r="G43" s="14">
        <f t="shared" si="1"/>
        <v>0</v>
      </c>
    </row>
    <row r="44" spans="1:7" ht="25.5">
      <c r="A44" s="21"/>
      <c r="B44" s="20"/>
      <c r="C44" s="20" t="s">
        <v>75</v>
      </c>
      <c r="D44" s="13" t="s">
        <v>76</v>
      </c>
      <c r="E44" s="14">
        <v>1051</v>
      </c>
      <c r="F44" s="14">
        <v>1051</v>
      </c>
      <c r="G44" s="14">
        <v>0</v>
      </c>
    </row>
    <row r="45" spans="1:7" ht="27" customHeight="1">
      <c r="A45" s="21" t="s">
        <v>30</v>
      </c>
      <c r="B45" s="20"/>
      <c r="C45" s="20"/>
      <c r="D45" s="11" t="s">
        <v>53</v>
      </c>
      <c r="E45" s="15">
        <f aca="true" t="shared" si="2" ref="E45:G46">E46</f>
        <v>2500000</v>
      </c>
      <c r="F45" s="15">
        <f t="shared" si="2"/>
        <v>2500000</v>
      </c>
      <c r="G45" s="15">
        <f t="shared" si="2"/>
        <v>0</v>
      </c>
    </row>
    <row r="46" spans="1:8" ht="12.75">
      <c r="A46" s="21"/>
      <c r="B46" s="20" t="s">
        <v>54</v>
      </c>
      <c r="C46" s="20"/>
      <c r="D46" s="9" t="s">
        <v>189</v>
      </c>
      <c r="E46" s="14">
        <f>SUM(E47)</f>
        <v>2500000</v>
      </c>
      <c r="F46" s="14">
        <f>SUM(F47)</f>
        <v>2500000</v>
      </c>
      <c r="G46" s="14">
        <f t="shared" si="2"/>
        <v>0</v>
      </c>
      <c r="H46" s="5"/>
    </row>
    <row r="47" spans="1:8" ht="25.5">
      <c r="A47" s="21"/>
      <c r="B47" s="20"/>
      <c r="C47" s="20" t="s">
        <v>82</v>
      </c>
      <c r="D47" s="13" t="s">
        <v>83</v>
      </c>
      <c r="E47" s="14">
        <v>2500000</v>
      </c>
      <c r="F47" s="14">
        <v>2500000</v>
      </c>
      <c r="G47" s="14">
        <v>0</v>
      </c>
      <c r="H47" s="5"/>
    </row>
    <row r="48" spans="1:8" ht="37.5" customHeight="1">
      <c r="A48" s="21" t="s">
        <v>31</v>
      </c>
      <c r="B48" s="20"/>
      <c r="C48" s="20"/>
      <c r="D48" s="11" t="s">
        <v>32</v>
      </c>
      <c r="E48" s="15">
        <f>E49+E52+E60+E71+E75</f>
        <v>6837196</v>
      </c>
      <c r="F48" s="15">
        <f>F49+F52+F60+F71+F75</f>
        <v>6837196</v>
      </c>
      <c r="G48" s="15">
        <f>G49+G52+G60+G71+G75</f>
        <v>0</v>
      </c>
      <c r="H48" s="5"/>
    </row>
    <row r="49" spans="1:8" ht="37.5" customHeight="1">
      <c r="A49" s="21"/>
      <c r="B49" s="20" t="s">
        <v>93</v>
      </c>
      <c r="C49" s="20"/>
      <c r="D49" s="13" t="s">
        <v>95</v>
      </c>
      <c r="E49" s="14">
        <f>SUM(E50:E51)</f>
        <v>10100</v>
      </c>
      <c r="F49" s="14">
        <f>SUM(F50:F51)</f>
        <v>10100</v>
      </c>
      <c r="G49" s="14">
        <f>SUM(G50:G51)</f>
        <v>0</v>
      </c>
      <c r="H49" s="5"/>
    </row>
    <row r="50" spans="1:8" ht="37.5" customHeight="1">
      <c r="A50" s="21"/>
      <c r="B50" s="20"/>
      <c r="C50" s="20" t="s">
        <v>94</v>
      </c>
      <c r="D50" s="13" t="s">
        <v>185</v>
      </c>
      <c r="E50" s="14">
        <v>10000</v>
      </c>
      <c r="F50" s="14">
        <v>10000</v>
      </c>
      <c r="G50" s="14">
        <v>0</v>
      </c>
      <c r="H50" s="5"/>
    </row>
    <row r="51" spans="1:8" ht="37.5" customHeight="1">
      <c r="A51" s="21"/>
      <c r="B51" s="20"/>
      <c r="C51" s="20" t="s">
        <v>96</v>
      </c>
      <c r="D51" s="13" t="s">
        <v>97</v>
      </c>
      <c r="E51" s="14">
        <v>100</v>
      </c>
      <c r="F51" s="14">
        <v>100</v>
      </c>
      <c r="G51" s="14">
        <v>0</v>
      </c>
      <c r="H51" s="5"/>
    </row>
    <row r="52" spans="1:8" ht="57" customHeight="1">
      <c r="A52" s="21"/>
      <c r="B52" s="20" t="s">
        <v>98</v>
      </c>
      <c r="C52" s="20"/>
      <c r="D52" s="13" t="s">
        <v>99</v>
      </c>
      <c r="E52" s="14">
        <f>SUM(E53:E59)</f>
        <v>2203290</v>
      </c>
      <c r="F52" s="14">
        <v>2203290</v>
      </c>
      <c r="G52" s="14">
        <f>SUM(G53:G59)</f>
        <v>0</v>
      </c>
      <c r="H52" s="5"/>
    </row>
    <row r="53" spans="1:8" ht="27" customHeight="1">
      <c r="A53" s="21"/>
      <c r="B53" s="20"/>
      <c r="C53" s="20" t="s">
        <v>100</v>
      </c>
      <c r="D53" s="13" t="s">
        <v>106</v>
      </c>
      <c r="E53" s="14">
        <v>1962870</v>
      </c>
      <c r="F53" s="14">
        <v>1962870</v>
      </c>
      <c r="G53" s="14">
        <v>0</v>
      </c>
      <c r="H53" s="5"/>
    </row>
    <row r="54" spans="1:8" ht="27" customHeight="1">
      <c r="A54" s="21"/>
      <c r="B54" s="20"/>
      <c r="C54" s="20" t="s">
        <v>101</v>
      </c>
      <c r="D54" s="13" t="s">
        <v>107</v>
      </c>
      <c r="E54" s="14">
        <v>31520</v>
      </c>
      <c r="F54" s="14">
        <v>31520</v>
      </c>
      <c r="G54" s="14">
        <v>0</v>
      </c>
      <c r="H54" s="5"/>
    </row>
    <row r="55" spans="1:8" ht="27" customHeight="1">
      <c r="A55" s="21"/>
      <c r="B55" s="20"/>
      <c r="C55" s="20" t="s">
        <v>102</v>
      </c>
      <c r="D55" s="13" t="s">
        <v>108</v>
      </c>
      <c r="E55" s="14">
        <v>192900</v>
      </c>
      <c r="F55" s="14">
        <v>192900</v>
      </c>
      <c r="G55" s="14">
        <v>0</v>
      </c>
      <c r="H55" s="5"/>
    </row>
    <row r="56" spans="1:8" ht="27" customHeight="1">
      <c r="A56" s="21"/>
      <c r="B56" s="20"/>
      <c r="C56" s="20" t="s">
        <v>103</v>
      </c>
      <c r="D56" s="13" t="s">
        <v>109</v>
      </c>
      <c r="E56" s="14">
        <v>0</v>
      </c>
      <c r="F56" s="14">
        <v>0</v>
      </c>
      <c r="G56" s="14">
        <v>0</v>
      </c>
      <c r="H56" s="5"/>
    </row>
    <row r="57" spans="1:8" ht="27" customHeight="1">
      <c r="A57" s="21"/>
      <c r="B57" s="20"/>
      <c r="C57" s="20" t="s">
        <v>104</v>
      </c>
      <c r="D57" s="13" t="s">
        <v>110</v>
      </c>
      <c r="E57" s="14">
        <v>1000</v>
      </c>
      <c r="F57" s="14">
        <v>1000</v>
      </c>
      <c r="G57" s="14">
        <v>0</v>
      </c>
      <c r="H57" s="5"/>
    </row>
    <row r="58" spans="1:8" ht="23.25" customHeight="1">
      <c r="A58" s="21"/>
      <c r="B58" s="20"/>
      <c r="C58" s="20" t="s">
        <v>105</v>
      </c>
      <c r="D58" s="13" t="s">
        <v>111</v>
      </c>
      <c r="E58" s="14">
        <v>2000</v>
      </c>
      <c r="F58" s="14">
        <v>2000</v>
      </c>
      <c r="G58" s="14">
        <v>0</v>
      </c>
      <c r="H58" s="5"/>
    </row>
    <row r="59" spans="1:8" ht="31.5" customHeight="1">
      <c r="A59" s="21"/>
      <c r="B59" s="20"/>
      <c r="C59" s="20" t="s">
        <v>96</v>
      </c>
      <c r="D59" s="13" t="s">
        <v>97</v>
      </c>
      <c r="E59" s="14">
        <v>13000</v>
      </c>
      <c r="F59" s="14">
        <v>13000</v>
      </c>
      <c r="G59" s="14">
        <v>0</v>
      </c>
      <c r="H59" s="5"/>
    </row>
    <row r="60" spans="1:8" ht="51.75" customHeight="1">
      <c r="A60" s="21"/>
      <c r="B60" s="20" t="s">
        <v>112</v>
      </c>
      <c r="C60" s="20"/>
      <c r="D60" s="13" t="s">
        <v>113</v>
      </c>
      <c r="E60" s="29">
        <f>SUM(E61:E70)</f>
        <v>1122274</v>
      </c>
      <c r="F60" s="29">
        <f>SUM(F61:F70)</f>
        <v>1122274</v>
      </c>
      <c r="G60" s="14">
        <f>SUM(G61:G70)</f>
        <v>0</v>
      </c>
      <c r="H60" s="5"/>
    </row>
    <row r="61" spans="1:8" ht="11.25" customHeight="1">
      <c r="A61" s="21"/>
      <c r="B61" s="20"/>
      <c r="C61" s="20" t="s">
        <v>100</v>
      </c>
      <c r="D61" s="13" t="s">
        <v>106</v>
      </c>
      <c r="E61" s="14">
        <v>713500</v>
      </c>
      <c r="F61" s="14">
        <v>713500</v>
      </c>
      <c r="G61" s="14">
        <v>0</v>
      </c>
      <c r="H61" s="5"/>
    </row>
    <row r="62" spans="1:8" ht="11.25" customHeight="1">
      <c r="A62" s="21"/>
      <c r="B62" s="20"/>
      <c r="C62" s="20" t="s">
        <v>101</v>
      </c>
      <c r="D62" s="13" t="s">
        <v>107</v>
      </c>
      <c r="E62" s="14">
        <v>88000</v>
      </c>
      <c r="F62" s="14">
        <v>88000</v>
      </c>
      <c r="G62" s="14">
        <v>0</v>
      </c>
      <c r="H62" s="5"/>
    </row>
    <row r="63" spans="1:8" ht="11.25" customHeight="1">
      <c r="A63" s="21"/>
      <c r="B63" s="20"/>
      <c r="C63" s="20" t="s">
        <v>102</v>
      </c>
      <c r="D63" s="13" t="s">
        <v>108</v>
      </c>
      <c r="E63" s="14">
        <v>950</v>
      </c>
      <c r="F63" s="14">
        <v>950</v>
      </c>
      <c r="G63" s="14">
        <v>0</v>
      </c>
      <c r="H63" s="5"/>
    </row>
    <row r="64" spans="1:8" ht="11.25" customHeight="1">
      <c r="A64" s="21"/>
      <c r="B64" s="20"/>
      <c r="C64" s="20" t="s">
        <v>103</v>
      </c>
      <c r="D64" s="13" t="s">
        <v>109</v>
      </c>
      <c r="E64" s="14">
        <v>47300</v>
      </c>
      <c r="F64" s="14">
        <v>47300</v>
      </c>
      <c r="G64" s="14">
        <v>0</v>
      </c>
      <c r="H64" s="5"/>
    </row>
    <row r="65" spans="1:8" ht="11.25" customHeight="1">
      <c r="A65" s="21"/>
      <c r="B65" s="20"/>
      <c r="C65" s="20" t="s">
        <v>114</v>
      </c>
      <c r="D65" s="13" t="s">
        <v>117</v>
      </c>
      <c r="E65" s="14">
        <v>33324</v>
      </c>
      <c r="F65" s="14">
        <v>33324</v>
      </c>
      <c r="G65" s="14">
        <v>0</v>
      </c>
      <c r="H65" s="5"/>
    </row>
    <row r="66" spans="1:8" ht="11.25" customHeight="1">
      <c r="A66" s="21"/>
      <c r="B66" s="20"/>
      <c r="C66" s="20" t="s">
        <v>115</v>
      </c>
      <c r="D66" s="13" t="s">
        <v>118</v>
      </c>
      <c r="E66" s="14">
        <v>2400</v>
      </c>
      <c r="F66" s="14">
        <v>2400</v>
      </c>
      <c r="G66" s="14">
        <v>0</v>
      </c>
      <c r="H66" s="5"/>
    </row>
    <row r="67" spans="1:8" ht="11.25" customHeight="1">
      <c r="A67" s="21"/>
      <c r="B67" s="20"/>
      <c r="C67" s="20" t="s">
        <v>116</v>
      </c>
      <c r="D67" s="13" t="s">
        <v>119</v>
      </c>
      <c r="E67" s="14">
        <v>2300</v>
      </c>
      <c r="F67" s="14">
        <v>2300</v>
      </c>
      <c r="G67" s="14">
        <v>0</v>
      </c>
      <c r="H67" s="5"/>
    </row>
    <row r="68" spans="1:8" ht="11.25" customHeight="1">
      <c r="A68" s="21"/>
      <c r="B68" s="20"/>
      <c r="C68" s="20" t="s">
        <v>105</v>
      </c>
      <c r="D68" s="13" t="s">
        <v>111</v>
      </c>
      <c r="E68" s="29">
        <v>222000</v>
      </c>
      <c r="F68" s="29">
        <v>222000</v>
      </c>
      <c r="G68" s="14">
        <v>0</v>
      </c>
      <c r="H68" s="5"/>
    </row>
    <row r="69" spans="1:8" ht="11.25" customHeight="1">
      <c r="A69" s="21"/>
      <c r="B69" s="20"/>
      <c r="C69" s="20" t="s">
        <v>67</v>
      </c>
      <c r="D69" s="13" t="s">
        <v>120</v>
      </c>
      <c r="E69" s="14">
        <v>2500</v>
      </c>
      <c r="F69" s="14">
        <v>2500</v>
      </c>
      <c r="G69" s="14">
        <v>0</v>
      </c>
      <c r="H69" s="5"/>
    </row>
    <row r="70" spans="1:8" ht="24" customHeight="1">
      <c r="A70" s="21"/>
      <c r="B70" s="20"/>
      <c r="C70" s="20" t="s">
        <v>96</v>
      </c>
      <c r="D70" s="13" t="s">
        <v>97</v>
      </c>
      <c r="E70" s="14">
        <v>10000</v>
      </c>
      <c r="F70" s="14">
        <v>10000</v>
      </c>
      <c r="G70" s="14">
        <v>0</v>
      </c>
      <c r="H70" s="5"/>
    </row>
    <row r="71" spans="1:8" ht="24" customHeight="1">
      <c r="A71" s="21"/>
      <c r="B71" s="20" t="s">
        <v>84</v>
      </c>
      <c r="C71" s="20"/>
      <c r="D71" s="13" t="s">
        <v>121</v>
      </c>
      <c r="E71" s="14">
        <f>SUM(E72:E74)</f>
        <v>157000</v>
      </c>
      <c r="F71" s="14">
        <f>SUM(F72:F74)</f>
        <v>157000</v>
      </c>
      <c r="G71" s="14">
        <f>SUM(G72:G74)</f>
        <v>0</v>
      </c>
      <c r="H71" s="5"/>
    </row>
    <row r="72" spans="1:8" ht="24" customHeight="1">
      <c r="A72" s="21"/>
      <c r="B72" s="20"/>
      <c r="C72" s="20" t="s">
        <v>122</v>
      </c>
      <c r="D72" s="13" t="s">
        <v>125</v>
      </c>
      <c r="E72" s="14">
        <v>23000</v>
      </c>
      <c r="F72" s="14">
        <v>23000</v>
      </c>
      <c r="G72" s="14">
        <v>0</v>
      </c>
      <c r="H72" s="5"/>
    </row>
    <row r="73" spans="1:8" ht="24" customHeight="1">
      <c r="A73" s="21"/>
      <c r="B73" s="20"/>
      <c r="C73" s="20" t="s">
        <v>123</v>
      </c>
      <c r="D73" s="13" t="s">
        <v>126</v>
      </c>
      <c r="E73" s="14">
        <v>128000</v>
      </c>
      <c r="F73" s="14">
        <v>128000</v>
      </c>
      <c r="G73" s="14">
        <v>0</v>
      </c>
      <c r="H73" s="5"/>
    </row>
    <row r="74" spans="1:8" ht="24" customHeight="1">
      <c r="A74" s="21"/>
      <c r="B74" s="20"/>
      <c r="C74" s="20" t="s">
        <v>124</v>
      </c>
      <c r="D74" s="13" t="s">
        <v>127</v>
      </c>
      <c r="E74" s="14">
        <v>6000</v>
      </c>
      <c r="F74" s="14">
        <v>6000</v>
      </c>
      <c r="G74" s="14">
        <v>0</v>
      </c>
      <c r="H74" s="5"/>
    </row>
    <row r="75" spans="1:8" ht="24" customHeight="1">
      <c r="A75" s="21"/>
      <c r="B75" s="20" t="s">
        <v>128</v>
      </c>
      <c r="C75" s="20"/>
      <c r="D75" s="13" t="s">
        <v>129</v>
      </c>
      <c r="E75" s="14">
        <f>SUM(E76:E77)</f>
        <v>3344532</v>
      </c>
      <c r="F75" s="14">
        <f>SUM(F76:F77)</f>
        <v>3344532</v>
      </c>
      <c r="G75" s="14">
        <f>SUM(G76:G77)</f>
        <v>0</v>
      </c>
      <c r="H75" s="5"/>
    </row>
    <row r="76" spans="1:8" ht="16.5" customHeight="1">
      <c r="A76" s="21"/>
      <c r="B76" s="20"/>
      <c r="C76" s="20" t="s">
        <v>130</v>
      </c>
      <c r="D76" s="13" t="s">
        <v>132</v>
      </c>
      <c r="E76" s="14">
        <v>3177032</v>
      </c>
      <c r="F76" s="14">
        <v>3177032</v>
      </c>
      <c r="G76" s="14">
        <v>0</v>
      </c>
      <c r="H76" s="5"/>
    </row>
    <row r="77" spans="1:8" ht="15.75" customHeight="1">
      <c r="A77" s="21"/>
      <c r="B77" s="20"/>
      <c r="C77" s="20" t="s">
        <v>131</v>
      </c>
      <c r="D77" s="13" t="s">
        <v>133</v>
      </c>
      <c r="E77" s="14">
        <v>167500</v>
      </c>
      <c r="F77" s="14">
        <v>167500</v>
      </c>
      <c r="G77" s="14">
        <v>0</v>
      </c>
      <c r="H77" s="5"/>
    </row>
    <row r="78" spans="1:8" ht="12.75">
      <c r="A78" s="21" t="s">
        <v>33</v>
      </c>
      <c r="B78" s="20"/>
      <c r="C78" s="20"/>
      <c r="D78" s="8" t="s">
        <v>34</v>
      </c>
      <c r="E78" s="15">
        <f>E79+E81+E83</f>
        <v>4915998</v>
      </c>
      <c r="F78" s="15">
        <f>F79+F81+F83</f>
        <v>4915998</v>
      </c>
      <c r="G78" s="15">
        <f>G79+G81+G83</f>
        <v>0</v>
      </c>
      <c r="H78" s="5"/>
    </row>
    <row r="79" spans="1:8" s="16" customFormat="1" ht="25.5">
      <c r="A79" s="20"/>
      <c r="B79" s="20" t="s">
        <v>134</v>
      </c>
      <c r="C79" s="20"/>
      <c r="D79" s="13" t="s">
        <v>139</v>
      </c>
      <c r="E79" s="14">
        <f>E80</f>
        <v>3702262</v>
      </c>
      <c r="F79" s="14">
        <f>F80</f>
        <v>3702262</v>
      </c>
      <c r="G79" s="14">
        <f>G80</f>
        <v>0</v>
      </c>
      <c r="H79" s="5"/>
    </row>
    <row r="80" spans="1:8" s="16" customFormat="1" ht="12.75">
      <c r="A80" s="20"/>
      <c r="B80" s="20"/>
      <c r="C80" s="20" t="s">
        <v>135</v>
      </c>
      <c r="D80" s="9" t="s">
        <v>140</v>
      </c>
      <c r="E80" s="14">
        <v>3702262</v>
      </c>
      <c r="F80" s="14">
        <v>3702262</v>
      </c>
      <c r="G80" s="14">
        <v>0</v>
      </c>
      <c r="H80" s="5"/>
    </row>
    <row r="81" spans="1:8" s="16" customFormat="1" ht="12.75">
      <c r="A81" s="20"/>
      <c r="B81" s="20" t="s">
        <v>136</v>
      </c>
      <c r="C81" s="20"/>
      <c r="D81" s="13" t="s">
        <v>141</v>
      </c>
      <c r="E81" s="14">
        <f>E82</f>
        <v>1183736</v>
      </c>
      <c r="F81" s="14">
        <f>F82</f>
        <v>1183736</v>
      </c>
      <c r="G81" s="14">
        <f>G82</f>
        <v>0</v>
      </c>
      <c r="H81" s="5"/>
    </row>
    <row r="82" spans="1:8" s="16" customFormat="1" ht="12.75">
      <c r="A82" s="20"/>
      <c r="B82" s="20"/>
      <c r="C82" s="20" t="s">
        <v>135</v>
      </c>
      <c r="D82" s="9" t="s">
        <v>140</v>
      </c>
      <c r="E82" s="14">
        <v>1183736</v>
      </c>
      <c r="F82" s="14">
        <v>1183736</v>
      </c>
      <c r="G82" s="14">
        <v>0</v>
      </c>
      <c r="H82" s="5"/>
    </row>
    <row r="83" spans="1:8" s="16" customFormat="1" ht="12.75">
      <c r="A83" s="20"/>
      <c r="B83" s="20" t="s">
        <v>137</v>
      </c>
      <c r="C83" s="20"/>
      <c r="D83" s="9" t="s">
        <v>142</v>
      </c>
      <c r="E83" s="14">
        <f>SUM(E84:E85)</f>
        <v>30000</v>
      </c>
      <c r="F83" s="14">
        <f>SUM(F84:F85)</f>
        <v>30000</v>
      </c>
      <c r="G83" s="14">
        <f>SUM(G84:G85)</f>
        <v>0</v>
      </c>
      <c r="H83" s="5"/>
    </row>
    <row r="84" spans="1:8" s="16" customFormat="1" ht="12.75">
      <c r="A84" s="20"/>
      <c r="B84" s="20"/>
      <c r="C84" s="20" t="s">
        <v>65</v>
      </c>
      <c r="D84" s="9" t="s">
        <v>66</v>
      </c>
      <c r="E84" s="14">
        <v>3500</v>
      </c>
      <c r="F84" s="14">
        <v>3500</v>
      </c>
      <c r="G84" s="14">
        <v>0</v>
      </c>
      <c r="H84" s="5"/>
    </row>
    <row r="85" spans="1:8" s="16" customFormat="1" ht="38.25">
      <c r="A85" s="20"/>
      <c r="B85" s="20"/>
      <c r="C85" s="20" t="s">
        <v>138</v>
      </c>
      <c r="D85" s="13" t="s">
        <v>143</v>
      </c>
      <c r="E85" s="14">
        <v>26500</v>
      </c>
      <c r="F85" s="14">
        <v>26500</v>
      </c>
      <c r="G85" s="14">
        <v>0</v>
      </c>
      <c r="H85" s="5"/>
    </row>
    <row r="86" spans="1:8" ht="12.75">
      <c r="A86" s="21" t="s">
        <v>35</v>
      </c>
      <c r="B86" s="20"/>
      <c r="C86" s="20"/>
      <c r="D86" s="8" t="s">
        <v>36</v>
      </c>
      <c r="E86" s="15">
        <f>E87+E90+E93</f>
        <v>237550</v>
      </c>
      <c r="F86" s="15">
        <f>F87+F90+F93</f>
        <v>237550</v>
      </c>
      <c r="G86" s="15">
        <f>G87+G90</f>
        <v>0</v>
      </c>
      <c r="H86" s="5"/>
    </row>
    <row r="87" spans="1:8" ht="12.75">
      <c r="A87" s="21"/>
      <c r="B87" s="20" t="s">
        <v>47</v>
      </c>
      <c r="C87" s="20"/>
      <c r="D87" s="9" t="s">
        <v>48</v>
      </c>
      <c r="E87" s="14">
        <f>SUM(E88:E89)</f>
        <v>6000</v>
      </c>
      <c r="F87" s="14">
        <f>SUM(F88:F89)</f>
        <v>6000</v>
      </c>
      <c r="G87" s="14">
        <f>SUM(G88:G89)</f>
        <v>0</v>
      </c>
      <c r="H87" s="5"/>
    </row>
    <row r="88" spans="1:8" ht="12.75">
      <c r="A88" s="21"/>
      <c r="B88" s="20"/>
      <c r="C88" s="20" t="s">
        <v>67</v>
      </c>
      <c r="D88" s="9" t="s">
        <v>68</v>
      </c>
      <c r="E88" s="14">
        <v>5000</v>
      </c>
      <c r="F88" s="14">
        <v>5000</v>
      </c>
      <c r="G88" s="14">
        <v>0</v>
      </c>
      <c r="H88" s="5"/>
    </row>
    <row r="89" spans="1:8" ht="26.25" customHeight="1">
      <c r="A89" s="21"/>
      <c r="B89" s="20"/>
      <c r="C89" s="20" t="s">
        <v>59</v>
      </c>
      <c r="D89" s="13" t="s">
        <v>144</v>
      </c>
      <c r="E89" s="14">
        <v>1000</v>
      </c>
      <c r="F89" s="14">
        <v>1000</v>
      </c>
      <c r="G89" s="14">
        <v>0</v>
      </c>
      <c r="H89" s="5"/>
    </row>
    <row r="90" spans="1:8" ht="12.75">
      <c r="A90" s="21"/>
      <c r="B90" s="20" t="s">
        <v>49</v>
      </c>
      <c r="C90" s="20"/>
      <c r="D90" s="9" t="s">
        <v>145</v>
      </c>
      <c r="E90" s="14">
        <f>SUM(E91:E92)</f>
        <v>230550</v>
      </c>
      <c r="F90" s="14">
        <f>SUM(F91:F92)</f>
        <v>230550</v>
      </c>
      <c r="G90" s="14">
        <f>SUM(G91:G92)</f>
        <v>0</v>
      </c>
      <c r="H90" s="5"/>
    </row>
    <row r="91" spans="1:8" ht="38.25">
      <c r="A91" s="21"/>
      <c r="B91" s="20"/>
      <c r="C91" s="20" t="s">
        <v>59</v>
      </c>
      <c r="D91" s="13" t="s">
        <v>147</v>
      </c>
      <c r="E91" s="14">
        <v>1200</v>
      </c>
      <c r="F91" s="14">
        <v>1200</v>
      </c>
      <c r="G91" s="14">
        <v>0</v>
      </c>
      <c r="H91" s="5"/>
    </row>
    <row r="92" spans="1:8" ht="12.75">
      <c r="A92" s="21"/>
      <c r="B92" s="20"/>
      <c r="C92" s="20" t="s">
        <v>146</v>
      </c>
      <c r="D92" s="13" t="s">
        <v>148</v>
      </c>
      <c r="E92" s="14">
        <v>229350</v>
      </c>
      <c r="F92" s="14">
        <v>229350</v>
      </c>
      <c r="G92" s="14">
        <v>0</v>
      </c>
      <c r="H92" s="5"/>
    </row>
    <row r="93" spans="1:8" ht="12.75">
      <c r="A93" s="21"/>
      <c r="B93" s="20" t="s">
        <v>178</v>
      </c>
      <c r="C93" s="20"/>
      <c r="D93" s="13" t="s">
        <v>179</v>
      </c>
      <c r="E93" s="14">
        <v>1000</v>
      </c>
      <c r="F93" s="14">
        <v>1000</v>
      </c>
      <c r="G93" s="14"/>
      <c r="H93" s="5"/>
    </row>
    <row r="94" spans="1:8" ht="12.75">
      <c r="A94" s="21"/>
      <c r="B94" s="20"/>
      <c r="C94" s="20" t="s">
        <v>59</v>
      </c>
      <c r="D94" s="13" t="s">
        <v>180</v>
      </c>
      <c r="E94" s="14">
        <v>1000</v>
      </c>
      <c r="F94" s="14">
        <v>1000</v>
      </c>
      <c r="G94" s="14"/>
      <c r="H94" s="5"/>
    </row>
    <row r="95" spans="1:8" ht="12.75">
      <c r="A95" s="21" t="s">
        <v>37</v>
      </c>
      <c r="B95" s="20"/>
      <c r="C95" s="20"/>
      <c r="D95" s="8" t="s">
        <v>38</v>
      </c>
      <c r="E95" s="15">
        <v>1000</v>
      </c>
      <c r="F95" s="15">
        <v>1000</v>
      </c>
      <c r="G95" s="15">
        <v>0</v>
      </c>
      <c r="H95" s="5"/>
    </row>
    <row r="96" spans="1:8" ht="12.75">
      <c r="A96" s="21"/>
      <c r="B96" s="20" t="s">
        <v>85</v>
      </c>
      <c r="C96" s="20"/>
      <c r="D96" s="9" t="s">
        <v>13</v>
      </c>
      <c r="E96" s="14">
        <v>1000</v>
      </c>
      <c r="F96" s="14">
        <v>1000</v>
      </c>
      <c r="G96" s="14">
        <v>0</v>
      </c>
      <c r="H96" s="5"/>
    </row>
    <row r="97" spans="1:8" ht="25.5">
      <c r="A97" s="21"/>
      <c r="B97" s="20"/>
      <c r="C97" s="20" t="s">
        <v>67</v>
      </c>
      <c r="D97" s="13" t="s">
        <v>149</v>
      </c>
      <c r="E97" s="14">
        <v>1000</v>
      </c>
      <c r="F97" s="14">
        <v>1000</v>
      </c>
      <c r="G97" s="14">
        <v>0</v>
      </c>
      <c r="H97" s="5"/>
    </row>
    <row r="98" spans="1:8" ht="12.75">
      <c r="A98" s="21" t="s">
        <v>39</v>
      </c>
      <c r="B98" s="20"/>
      <c r="C98" s="20"/>
      <c r="D98" s="8" t="s">
        <v>40</v>
      </c>
      <c r="E98" s="15">
        <f>E99+E101+E107+E110+E112+E114+E116+E119</f>
        <v>2876800</v>
      </c>
      <c r="F98" s="15">
        <v>2026800</v>
      </c>
      <c r="G98" s="15">
        <f>G101+G107+G110+G112+G114+G116+G119</f>
        <v>850000</v>
      </c>
      <c r="H98" s="30"/>
    </row>
    <row r="99" spans="1:8" s="16" customFormat="1" ht="12.75">
      <c r="A99" s="20"/>
      <c r="B99" s="20" t="s">
        <v>188</v>
      </c>
      <c r="C99" s="20"/>
      <c r="D99" s="9" t="s">
        <v>190</v>
      </c>
      <c r="E99" s="14">
        <v>162000</v>
      </c>
      <c r="F99" s="14">
        <v>162000</v>
      </c>
      <c r="G99" s="14">
        <v>0</v>
      </c>
      <c r="H99" s="5"/>
    </row>
    <row r="100" spans="1:8" s="16" customFormat="1" ht="38.25">
      <c r="A100" s="20"/>
      <c r="B100" s="20"/>
      <c r="C100" s="20" t="s">
        <v>75</v>
      </c>
      <c r="D100" s="13" t="s">
        <v>152</v>
      </c>
      <c r="E100" s="14">
        <v>162000</v>
      </c>
      <c r="F100" s="14">
        <v>162000</v>
      </c>
      <c r="G100" s="14">
        <v>0</v>
      </c>
      <c r="H100" s="5"/>
    </row>
    <row r="101" spans="1:8" ht="38.25">
      <c r="A101" s="21"/>
      <c r="B101" s="20" t="s">
        <v>150</v>
      </c>
      <c r="C101" s="20"/>
      <c r="D101" s="13" t="s">
        <v>151</v>
      </c>
      <c r="E101" s="14">
        <f>SUM(E102:E106)</f>
        <v>1538000</v>
      </c>
      <c r="F101" s="14">
        <f>SUM(F102:F106)</f>
        <v>1538000</v>
      </c>
      <c r="G101" s="14">
        <f>SUM(G102:G106)</f>
        <v>0</v>
      </c>
      <c r="H101" s="5"/>
    </row>
    <row r="102" spans="1:8" ht="38.25">
      <c r="A102" s="21"/>
      <c r="B102" s="20"/>
      <c r="C102" s="20" t="s">
        <v>75</v>
      </c>
      <c r="D102" s="13" t="s">
        <v>152</v>
      </c>
      <c r="E102" s="14">
        <v>1443000</v>
      </c>
      <c r="F102" s="14">
        <v>1443000</v>
      </c>
      <c r="G102" s="14">
        <v>0</v>
      </c>
      <c r="H102" s="5"/>
    </row>
    <row r="103" spans="1:8" ht="12.75">
      <c r="A103" s="21"/>
      <c r="B103" s="20"/>
      <c r="C103" s="20" t="s">
        <v>65</v>
      </c>
      <c r="D103" s="13" t="s">
        <v>66</v>
      </c>
      <c r="E103" s="14">
        <v>3000</v>
      </c>
      <c r="F103" s="14">
        <v>3000</v>
      </c>
      <c r="G103" s="14">
        <v>0</v>
      </c>
      <c r="H103" s="5"/>
    </row>
    <row r="104" spans="1:8" ht="12.75">
      <c r="A104" s="21"/>
      <c r="B104" s="20"/>
      <c r="C104" s="20" t="s">
        <v>79</v>
      </c>
      <c r="D104" s="13" t="s">
        <v>182</v>
      </c>
      <c r="E104" s="14">
        <v>5000</v>
      </c>
      <c r="F104" s="14">
        <v>5000</v>
      </c>
      <c r="G104" s="14">
        <v>0</v>
      </c>
      <c r="H104" s="5"/>
    </row>
    <row r="105" spans="1:8" ht="38.25">
      <c r="A105" s="21"/>
      <c r="B105" s="20"/>
      <c r="C105" s="20" t="s">
        <v>181</v>
      </c>
      <c r="D105" s="13" t="s">
        <v>191</v>
      </c>
      <c r="E105" s="14">
        <v>25000</v>
      </c>
      <c r="F105" s="14">
        <v>25000</v>
      </c>
      <c r="G105" s="14">
        <v>0</v>
      </c>
      <c r="H105" s="5"/>
    </row>
    <row r="106" spans="1:8" ht="38.25">
      <c r="A106" s="21"/>
      <c r="B106" s="20"/>
      <c r="C106" s="20" t="s">
        <v>77</v>
      </c>
      <c r="D106" s="13" t="s">
        <v>81</v>
      </c>
      <c r="E106" s="14">
        <v>62000</v>
      </c>
      <c r="F106" s="14">
        <v>62000</v>
      </c>
      <c r="G106" s="14">
        <v>0</v>
      </c>
      <c r="H106" s="5"/>
    </row>
    <row r="107" spans="1:8" ht="63.75">
      <c r="A107" s="21"/>
      <c r="B107" s="20" t="s">
        <v>153</v>
      </c>
      <c r="C107" s="20"/>
      <c r="D107" s="13" t="s">
        <v>154</v>
      </c>
      <c r="E107" s="14">
        <f>SUM(E108:E109)</f>
        <v>10000</v>
      </c>
      <c r="F107" s="14">
        <f>SUM(F108:F109)</f>
        <v>10000</v>
      </c>
      <c r="G107" s="14">
        <f>SUM(G108:G109)</f>
        <v>0</v>
      </c>
      <c r="H107" s="5"/>
    </row>
    <row r="108" spans="1:8" ht="38.25">
      <c r="A108" s="21"/>
      <c r="B108" s="20"/>
      <c r="C108" s="20" t="s">
        <v>75</v>
      </c>
      <c r="D108" s="13" t="s">
        <v>152</v>
      </c>
      <c r="E108" s="14">
        <v>3000</v>
      </c>
      <c r="F108" s="14">
        <v>3000</v>
      </c>
      <c r="G108" s="14">
        <v>0</v>
      </c>
      <c r="H108" s="5"/>
    </row>
    <row r="109" spans="1:8" ht="25.5">
      <c r="A109" s="21"/>
      <c r="B109" s="20"/>
      <c r="C109" s="20" t="s">
        <v>155</v>
      </c>
      <c r="D109" s="13" t="s">
        <v>156</v>
      </c>
      <c r="E109" s="14">
        <v>7000</v>
      </c>
      <c r="F109" s="14">
        <v>7000</v>
      </c>
      <c r="G109" s="14">
        <v>0</v>
      </c>
      <c r="H109" s="5"/>
    </row>
    <row r="110" spans="1:8" ht="25.5">
      <c r="A110" s="21"/>
      <c r="B110" s="20" t="s">
        <v>157</v>
      </c>
      <c r="C110" s="20"/>
      <c r="D110" s="13" t="s">
        <v>158</v>
      </c>
      <c r="E110" s="14">
        <v>68000</v>
      </c>
      <c r="F110" s="14">
        <v>68000</v>
      </c>
      <c r="G110" s="14">
        <v>0</v>
      </c>
      <c r="H110" s="5"/>
    </row>
    <row r="111" spans="1:8" ht="25.5">
      <c r="A111" s="21"/>
      <c r="B111" s="20"/>
      <c r="C111" s="20" t="s">
        <v>155</v>
      </c>
      <c r="D111" s="13" t="s">
        <v>156</v>
      </c>
      <c r="E111" s="14">
        <v>68000</v>
      </c>
      <c r="F111" s="14">
        <v>68000</v>
      </c>
      <c r="G111" s="14">
        <v>0</v>
      </c>
      <c r="H111" s="5"/>
    </row>
    <row r="112" spans="1:8" ht="12.75">
      <c r="A112" s="21"/>
      <c r="B112" s="20" t="s">
        <v>159</v>
      </c>
      <c r="C112" s="20"/>
      <c r="D112" s="13" t="s">
        <v>160</v>
      </c>
      <c r="E112" s="14">
        <v>59000</v>
      </c>
      <c r="F112" s="14">
        <v>59000</v>
      </c>
      <c r="G112" s="14">
        <v>0</v>
      </c>
      <c r="H112" s="5"/>
    </row>
    <row r="113" spans="1:8" ht="25.5">
      <c r="A113" s="21"/>
      <c r="B113" s="20"/>
      <c r="C113" s="20" t="s">
        <v>155</v>
      </c>
      <c r="D113" s="13" t="s">
        <v>156</v>
      </c>
      <c r="E113" s="14">
        <v>59000</v>
      </c>
      <c r="F113" s="14">
        <v>59000</v>
      </c>
      <c r="G113" s="14">
        <v>0</v>
      </c>
      <c r="H113" s="5"/>
    </row>
    <row r="114" spans="1:8" ht="12.75">
      <c r="A114" s="21"/>
      <c r="B114" s="20" t="s">
        <v>161</v>
      </c>
      <c r="C114" s="20"/>
      <c r="D114" s="13" t="s">
        <v>162</v>
      </c>
      <c r="E114" s="14">
        <v>79000</v>
      </c>
      <c r="F114" s="14">
        <v>79000</v>
      </c>
      <c r="G114" s="14">
        <v>0</v>
      </c>
      <c r="H114" s="5"/>
    </row>
    <row r="115" spans="1:8" ht="25.5">
      <c r="A115" s="21"/>
      <c r="B115" s="20"/>
      <c r="C115" s="20" t="s">
        <v>155</v>
      </c>
      <c r="D115" s="13" t="s">
        <v>156</v>
      </c>
      <c r="E115" s="14">
        <v>79000</v>
      </c>
      <c r="F115" s="14">
        <v>79000</v>
      </c>
      <c r="G115" s="14">
        <v>0</v>
      </c>
      <c r="H115" s="5"/>
    </row>
    <row r="116" spans="1:8" ht="12.75">
      <c r="A116" s="21"/>
      <c r="B116" s="20" t="s">
        <v>163</v>
      </c>
      <c r="C116" s="20"/>
      <c r="D116" s="13" t="s">
        <v>164</v>
      </c>
      <c r="E116" s="14">
        <f>SUM(E117:E118)</f>
        <v>13000</v>
      </c>
      <c r="F116" s="14">
        <f>SUM(F117:F118)</f>
        <v>13000</v>
      </c>
      <c r="G116" s="14">
        <v>0</v>
      </c>
      <c r="H116" s="5"/>
    </row>
    <row r="117" spans="1:8" ht="38.25">
      <c r="A117" s="21"/>
      <c r="B117" s="20"/>
      <c r="C117" s="20" t="s">
        <v>75</v>
      </c>
      <c r="D117" s="13" t="s">
        <v>152</v>
      </c>
      <c r="E117" s="14">
        <v>12000</v>
      </c>
      <c r="F117" s="14">
        <v>12000</v>
      </c>
      <c r="G117" s="14">
        <v>0</v>
      </c>
      <c r="H117" s="5"/>
    </row>
    <row r="118" spans="1:8" ht="38.25">
      <c r="A118" s="21"/>
      <c r="B118" s="20"/>
      <c r="C118" s="20" t="s">
        <v>77</v>
      </c>
      <c r="D118" s="13" t="s">
        <v>81</v>
      </c>
      <c r="E118" s="14">
        <v>1000</v>
      </c>
      <c r="F118" s="14">
        <v>1000</v>
      </c>
      <c r="G118" s="14">
        <v>0</v>
      </c>
      <c r="H118" s="5"/>
    </row>
    <row r="119" spans="1:8" ht="12.75">
      <c r="A119" s="21"/>
      <c r="B119" s="20" t="s">
        <v>86</v>
      </c>
      <c r="C119" s="20"/>
      <c r="D119" s="13" t="s">
        <v>13</v>
      </c>
      <c r="E119" s="14">
        <f>SUM(E120:E123)</f>
        <v>947800</v>
      </c>
      <c r="F119" s="14">
        <f>SUM(F120:F122)</f>
        <v>97800</v>
      </c>
      <c r="G119" s="14">
        <f>SUM(G120:G123)</f>
        <v>850000</v>
      </c>
      <c r="H119" s="5"/>
    </row>
    <row r="120" spans="1:8" ht="12.75">
      <c r="A120" s="21"/>
      <c r="B120" s="20"/>
      <c r="C120" s="20" t="s">
        <v>67</v>
      </c>
      <c r="D120" s="13" t="s">
        <v>165</v>
      </c>
      <c r="E120" s="14">
        <v>800</v>
      </c>
      <c r="F120" s="14">
        <v>800</v>
      </c>
      <c r="G120" s="14">
        <v>0</v>
      </c>
      <c r="H120" s="5"/>
    </row>
    <row r="121" spans="1:8" ht="25.5">
      <c r="A121" s="21"/>
      <c r="B121" s="20"/>
      <c r="C121" s="20" t="s">
        <v>79</v>
      </c>
      <c r="D121" s="13" t="s">
        <v>186</v>
      </c>
      <c r="E121" s="14">
        <v>45000</v>
      </c>
      <c r="F121" s="14">
        <v>45000</v>
      </c>
      <c r="G121" s="14">
        <v>0</v>
      </c>
      <c r="H121" s="5"/>
    </row>
    <row r="122" spans="1:8" s="16" customFormat="1" ht="25.5">
      <c r="A122" s="20"/>
      <c r="B122" s="20"/>
      <c r="C122" s="20" t="s">
        <v>155</v>
      </c>
      <c r="D122" s="13" t="s">
        <v>156</v>
      </c>
      <c r="E122" s="14">
        <v>52000</v>
      </c>
      <c r="F122" s="14">
        <v>52000</v>
      </c>
      <c r="G122" s="14">
        <v>0</v>
      </c>
      <c r="H122" s="5"/>
    </row>
    <row r="123" spans="1:8" s="16" customFormat="1" ht="114.75">
      <c r="A123" s="20"/>
      <c r="B123" s="20"/>
      <c r="C123" s="20" t="s">
        <v>166</v>
      </c>
      <c r="D123" s="13" t="s">
        <v>193</v>
      </c>
      <c r="E123" s="14">
        <v>850000</v>
      </c>
      <c r="F123" s="14">
        <v>0</v>
      </c>
      <c r="G123" s="14">
        <v>850000</v>
      </c>
      <c r="H123" s="5"/>
    </row>
    <row r="124" spans="1:8" ht="26.25" customHeight="1">
      <c r="A124" s="21" t="s">
        <v>41</v>
      </c>
      <c r="B124" s="20"/>
      <c r="C124" s="20"/>
      <c r="D124" s="11" t="s">
        <v>42</v>
      </c>
      <c r="E124" s="15">
        <f>E125+E129+E132</f>
        <v>2938195</v>
      </c>
      <c r="F124" s="15">
        <f>F125+F129+F132</f>
        <v>538195</v>
      </c>
      <c r="G124" s="15">
        <f>G125+G129</f>
        <v>2400000</v>
      </c>
      <c r="H124" s="30"/>
    </row>
    <row r="125" spans="1:8" ht="12.75">
      <c r="A125" s="21"/>
      <c r="B125" s="20" t="s">
        <v>55</v>
      </c>
      <c r="C125" s="20"/>
      <c r="D125" s="9" t="s">
        <v>56</v>
      </c>
      <c r="E125" s="14">
        <f>SUM(E126:E128)</f>
        <v>2823945</v>
      </c>
      <c r="F125" s="14">
        <f>SUM(F126:F128)</f>
        <v>423945</v>
      </c>
      <c r="G125" s="14">
        <f>SUM(G126:G128)</f>
        <v>2400000</v>
      </c>
      <c r="H125" s="5"/>
    </row>
    <row r="126" spans="1:8" ht="86.25" customHeight="1">
      <c r="A126" s="21"/>
      <c r="B126" s="20"/>
      <c r="C126" s="20" t="s">
        <v>166</v>
      </c>
      <c r="D126" s="13" t="s">
        <v>194</v>
      </c>
      <c r="E126" s="14">
        <v>2400000</v>
      </c>
      <c r="F126" s="14">
        <v>0</v>
      </c>
      <c r="G126" s="14">
        <v>2400000</v>
      </c>
      <c r="H126" s="5"/>
    </row>
    <row r="127" spans="1:8" ht="38.25">
      <c r="A127" s="21"/>
      <c r="B127" s="20"/>
      <c r="C127" s="20" t="s">
        <v>63</v>
      </c>
      <c r="D127" s="13" t="s">
        <v>167</v>
      </c>
      <c r="E127" s="14">
        <v>421945</v>
      </c>
      <c r="F127" s="14">
        <v>421945</v>
      </c>
      <c r="G127" s="14">
        <v>0</v>
      </c>
      <c r="H127" s="5"/>
    </row>
    <row r="128" spans="1:8" ht="12.75">
      <c r="A128" s="21"/>
      <c r="B128" s="20"/>
      <c r="C128" s="20" t="s">
        <v>65</v>
      </c>
      <c r="D128" s="9" t="s">
        <v>66</v>
      </c>
      <c r="E128" s="14">
        <v>2000</v>
      </c>
      <c r="F128" s="14">
        <v>2000</v>
      </c>
      <c r="G128" s="14">
        <v>0</v>
      </c>
      <c r="H128" s="5"/>
    </row>
    <row r="129" spans="1:8" ht="18" customHeight="1">
      <c r="A129" s="21"/>
      <c r="B129" s="20" t="s">
        <v>58</v>
      </c>
      <c r="C129" s="20"/>
      <c r="D129" s="13" t="s">
        <v>13</v>
      </c>
      <c r="E129" s="14">
        <f>SUM(E130:E131)</f>
        <v>23250</v>
      </c>
      <c r="F129" s="14">
        <f>SUM(F130:F131)</f>
        <v>23250</v>
      </c>
      <c r="G129" s="14">
        <f>SUM(G130:G131)</f>
        <v>0</v>
      </c>
      <c r="H129" s="5"/>
    </row>
    <row r="130" spans="1:8" ht="16.5" customHeight="1">
      <c r="A130" s="21"/>
      <c r="B130" s="20"/>
      <c r="C130" s="20" t="s">
        <v>67</v>
      </c>
      <c r="D130" s="13" t="s">
        <v>168</v>
      </c>
      <c r="E130" s="14">
        <v>10000</v>
      </c>
      <c r="F130" s="14">
        <v>10000</v>
      </c>
      <c r="G130" s="14">
        <v>0</v>
      </c>
      <c r="H130" s="5"/>
    </row>
    <row r="131" spans="1:8" ht="29.25" customHeight="1">
      <c r="A131" s="21"/>
      <c r="B131" s="20"/>
      <c r="C131" s="20" t="s">
        <v>59</v>
      </c>
      <c r="D131" s="13" t="s">
        <v>172</v>
      </c>
      <c r="E131" s="14">
        <v>13250</v>
      </c>
      <c r="F131" s="14">
        <v>13250</v>
      </c>
      <c r="G131" s="14">
        <v>0</v>
      </c>
      <c r="H131" s="5"/>
    </row>
    <row r="132" spans="1:8" ht="29.25" customHeight="1">
      <c r="A132" s="21"/>
      <c r="B132" s="20" t="s">
        <v>174</v>
      </c>
      <c r="C132" s="20"/>
      <c r="D132" s="13" t="s">
        <v>176</v>
      </c>
      <c r="E132" s="14">
        <f>SUM(E133:E135)</f>
        <v>91000</v>
      </c>
      <c r="F132" s="14">
        <f>SUM(F133:F135)</f>
        <v>91000</v>
      </c>
      <c r="G132" s="14">
        <v>0</v>
      </c>
      <c r="H132" s="5"/>
    </row>
    <row r="133" spans="1:8" ht="15.75" customHeight="1">
      <c r="A133" s="21"/>
      <c r="B133" s="20"/>
      <c r="C133" s="20" t="s">
        <v>67</v>
      </c>
      <c r="D133" s="13" t="s">
        <v>68</v>
      </c>
      <c r="E133" s="14">
        <v>85000</v>
      </c>
      <c r="F133" s="14">
        <v>85000</v>
      </c>
      <c r="G133" s="14">
        <v>0</v>
      </c>
      <c r="H133" s="5"/>
    </row>
    <row r="134" spans="1:8" ht="11.25" customHeight="1">
      <c r="A134" s="21"/>
      <c r="B134" s="20"/>
      <c r="C134" s="20" t="s">
        <v>175</v>
      </c>
      <c r="D134" s="13" t="s">
        <v>177</v>
      </c>
      <c r="E134" s="14">
        <v>4500</v>
      </c>
      <c r="F134" s="14">
        <v>4500</v>
      </c>
      <c r="G134" s="14">
        <v>0</v>
      </c>
      <c r="H134" s="5"/>
    </row>
    <row r="135" spans="1:8" ht="15.75" customHeight="1">
      <c r="A135" s="21"/>
      <c r="B135" s="20"/>
      <c r="C135" s="20" t="s">
        <v>65</v>
      </c>
      <c r="D135" s="13" t="s">
        <v>66</v>
      </c>
      <c r="E135" s="14">
        <v>1500</v>
      </c>
      <c r="F135" s="14">
        <v>1500</v>
      </c>
      <c r="G135" s="14">
        <v>0</v>
      </c>
      <c r="H135" s="5"/>
    </row>
    <row r="136" spans="1:8" ht="29.25" customHeight="1">
      <c r="A136" s="21" t="s">
        <v>43</v>
      </c>
      <c r="B136" s="20"/>
      <c r="C136" s="20"/>
      <c r="D136" s="11" t="s">
        <v>44</v>
      </c>
      <c r="E136" s="15">
        <f>SUM(E137)</f>
        <v>412410</v>
      </c>
      <c r="F136" s="15">
        <v>5000</v>
      </c>
      <c r="G136" s="15">
        <f>SUM(G138:G140)</f>
        <v>407410</v>
      </c>
      <c r="H136" s="30"/>
    </row>
    <row r="137" spans="1:8" ht="12.75">
      <c r="A137" s="21"/>
      <c r="B137" s="20" t="s">
        <v>46</v>
      </c>
      <c r="C137" s="20"/>
      <c r="D137" s="9" t="s">
        <v>13</v>
      </c>
      <c r="E137" s="14">
        <f>SUM(E138:E140)</f>
        <v>412410</v>
      </c>
      <c r="F137" s="14">
        <f>SUM(F138:F139)</f>
        <v>5000</v>
      </c>
      <c r="G137" s="14">
        <f>G139+G140</f>
        <v>407410</v>
      </c>
      <c r="H137" s="5"/>
    </row>
    <row r="138" spans="1:8" ht="17.25" customHeight="1">
      <c r="A138" s="21"/>
      <c r="B138" s="20"/>
      <c r="C138" s="20" t="s">
        <v>67</v>
      </c>
      <c r="D138" s="13" t="s">
        <v>169</v>
      </c>
      <c r="E138" s="14">
        <v>5000</v>
      </c>
      <c r="F138" s="14">
        <v>5000</v>
      </c>
      <c r="G138" s="14">
        <v>0</v>
      </c>
      <c r="H138" s="5"/>
    </row>
    <row r="139" spans="1:8" ht="96" customHeight="1">
      <c r="A139" s="21"/>
      <c r="B139" s="20"/>
      <c r="C139" s="20" t="s">
        <v>166</v>
      </c>
      <c r="D139" s="13" t="s">
        <v>195</v>
      </c>
      <c r="E139" s="14">
        <v>88410</v>
      </c>
      <c r="F139" s="14"/>
      <c r="G139" s="14">
        <v>88410</v>
      </c>
      <c r="H139" s="5"/>
    </row>
    <row r="140" spans="1:8" s="16" customFormat="1" ht="95.25" customHeight="1">
      <c r="A140" s="20"/>
      <c r="B140" s="20"/>
      <c r="C140" s="20" t="s">
        <v>166</v>
      </c>
      <c r="D140" s="13" t="s">
        <v>197</v>
      </c>
      <c r="E140" s="14">
        <v>319000</v>
      </c>
      <c r="F140" s="14">
        <v>0</v>
      </c>
      <c r="G140" s="14">
        <v>319000</v>
      </c>
      <c r="H140" s="5"/>
    </row>
    <row r="141" spans="1:8" ht="12.75">
      <c r="A141" s="21" t="s">
        <v>170</v>
      </c>
      <c r="B141" s="20"/>
      <c r="C141" s="20"/>
      <c r="D141" s="8" t="s">
        <v>187</v>
      </c>
      <c r="E141" s="15">
        <f>SUM(E143:E146)</f>
        <v>287800</v>
      </c>
      <c r="F141" s="15">
        <f>SUM(F143:F146)</f>
        <v>0</v>
      </c>
      <c r="G141" s="15">
        <f>SUM(G143:G146)</f>
        <v>287800</v>
      </c>
      <c r="H141" s="5"/>
    </row>
    <row r="142" spans="1:8" ht="12.75">
      <c r="A142" s="21"/>
      <c r="B142" s="20" t="s">
        <v>171</v>
      </c>
      <c r="C142" s="20"/>
      <c r="D142" s="9" t="s">
        <v>13</v>
      </c>
      <c r="E142" s="14">
        <f>SUM(E143:E146)</f>
        <v>287800</v>
      </c>
      <c r="F142" s="14">
        <f>SUM(F143:F146)</f>
        <v>0</v>
      </c>
      <c r="G142" s="14">
        <f>SUM(G143:G146)</f>
        <v>287800</v>
      </c>
      <c r="H142" s="5"/>
    </row>
    <row r="143" spans="1:8" ht="103.5" customHeight="1">
      <c r="A143" s="21"/>
      <c r="B143" s="20"/>
      <c r="C143" s="20" t="s">
        <v>166</v>
      </c>
      <c r="D143" s="13" t="s">
        <v>196</v>
      </c>
      <c r="E143" s="14">
        <v>199800</v>
      </c>
      <c r="F143" s="14">
        <v>0</v>
      </c>
      <c r="G143" s="14">
        <v>199800</v>
      </c>
      <c r="H143" s="5"/>
    </row>
    <row r="144" spans="1:8" ht="77.25" customHeight="1">
      <c r="A144" s="21"/>
      <c r="B144" s="20"/>
      <c r="C144" s="20" t="s">
        <v>166</v>
      </c>
      <c r="D144" s="13" t="s">
        <v>199</v>
      </c>
      <c r="E144" s="14">
        <v>16500</v>
      </c>
      <c r="F144" s="14">
        <v>0</v>
      </c>
      <c r="G144" s="14">
        <v>16500</v>
      </c>
      <c r="H144" s="5"/>
    </row>
    <row r="145" spans="1:8" ht="91.5" customHeight="1">
      <c r="A145" s="21"/>
      <c r="B145" s="20"/>
      <c r="C145" s="20" t="s">
        <v>166</v>
      </c>
      <c r="D145" s="13" t="s">
        <v>200</v>
      </c>
      <c r="E145" s="14">
        <v>25500</v>
      </c>
      <c r="F145" s="14">
        <v>0</v>
      </c>
      <c r="G145" s="14">
        <v>25500</v>
      </c>
      <c r="H145" s="5"/>
    </row>
    <row r="146" spans="1:8" ht="91.5" customHeight="1">
      <c r="A146" s="21"/>
      <c r="B146" s="20"/>
      <c r="C146" s="20" t="s">
        <v>166</v>
      </c>
      <c r="D146" s="13" t="s">
        <v>201</v>
      </c>
      <c r="E146" s="14">
        <v>46000</v>
      </c>
      <c r="F146" s="14">
        <v>0</v>
      </c>
      <c r="G146" s="14">
        <v>46000</v>
      </c>
      <c r="H146" s="5"/>
    </row>
    <row r="147" spans="1:8" s="1" customFormat="1" ht="12.75">
      <c r="A147" s="21"/>
      <c r="B147" s="21"/>
      <c r="C147" s="21"/>
      <c r="D147" s="8" t="s">
        <v>173</v>
      </c>
      <c r="E147" s="15">
        <f>E10+E14+E20+E23+E26+E33+E42+E45+E48+E78+E86+E95+E98+E124+E136+E141</f>
        <v>24195601</v>
      </c>
      <c r="F147" s="15">
        <f>F10+F14+F20+F23+F26+F33+F42+F45+F48+F78+F86+F95+F98+F124+F136+F141</f>
        <v>19171141</v>
      </c>
      <c r="G147" s="15">
        <f>G10+G14+G20+G23+G26+G33+G42+G45+G48+G78+G86+G95+G98+G124+G136+G141</f>
        <v>5024460</v>
      </c>
      <c r="H147" s="31"/>
    </row>
    <row r="148" spans="1:8" ht="12.75">
      <c r="A148" s="25"/>
      <c r="B148" s="22"/>
      <c r="C148" s="22"/>
      <c r="D148" s="17"/>
      <c r="E148" s="18"/>
      <c r="F148" s="18"/>
      <c r="G148" s="18"/>
      <c r="H148" s="5"/>
    </row>
    <row r="150" spans="5:7" ht="12.75">
      <c r="E150" s="27"/>
      <c r="G150" s="27"/>
    </row>
    <row r="151" spans="6:7" ht="12.75">
      <c r="F151" s="27"/>
      <c r="G151" s="27"/>
    </row>
  </sheetData>
  <mergeCells count="8">
    <mergeCell ref="D5:F5"/>
    <mergeCell ref="E8:E9"/>
    <mergeCell ref="F8:G8"/>
    <mergeCell ref="J8:L8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Drabik</cp:lastModifiedBy>
  <cp:lastPrinted>2011-01-04T08:54:58Z</cp:lastPrinted>
  <dcterms:created xsi:type="dcterms:W3CDTF">1997-02-26T13:46:56Z</dcterms:created>
  <dcterms:modified xsi:type="dcterms:W3CDTF">2011-01-04T08:58:44Z</dcterms:modified>
  <cp:category/>
  <cp:version/>
  <cp:contentType/>
  <cp:contentStatus/>
</cp:coreProperties>
</file>